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xr:revisionPtr revIDLastSave="3" documentId="11_9B24D6E613A7201A4DFD35A09DDE57119590365D" xr6:coauthVersionLast="47" xr6:coauthVersionMax="47" xr10:uidLastSave="{794B19BD-9251-407B-B135-310FB1E7E2E4}"/>
  <bookViews>
    <workbookView xWindow="2676" yWindow="1476" windowWidth="15312" windowHeight="10296" firstSheet="4" activeTab="13" xr2:uid="{00000000-000D-0000-FFFF-FFFF00000000}"/>
  </bookViews>
  <sheets>
    <sheet name="t1" sheetId="11" r:id="rId1"/>
    <sheet name="t2" sheetId="13" r:id="rId2"/>
    <sheet name="f1" sheetId="17" r:id="rId3"/>
    <sheet name="t3" sheetId="18" r:id="rId4"/>
    <sheet name="f2" sheetId="36" r:id="rId5"/>
    <sheet name="t4" sheetId="20" r:id="rId6"/>
    <sheet name="f3" sheetId="21" r:id="rId7"/>
    <sheet name="t5" sheetId="22" r:id="rId8"/>
    <sheet name="t6" sheetId="23" r:id="rId9"/>
    <sheet name="f4" sheetId="31" r:id="rId10"/>
    <sheet name="t7" sheetId="32" r:id="rId11"/>
    <sheet name="t8" sheetId="33" r:id="rId12"/>
    <sheet name="t9" sheetId="34" r:id="rId13"/>
    <sheet name="f5" sheetId="35" r:id="rId14"/>
  </sheets>
  <calcPr calcId="191028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5" i="36" l="1"/>
  <c r="F64" i="36"/>
  <c r="F65" i="36" s="1"/>
  <c r="E64" i="36"/>
  <c r="D64" i="36"/>
  <c r="C64" i="36"/>
  <c r="B64" i="36"/>
  <c r="H63" i="36"/>
  <c r="H62" i="36"/>
  <c r="H61" i="36"/>
  <c r="H60" i="36"/>
  <c r="H59" i="36"/>
  <c r="H58" i="36"/>
  <c r="H57" i="36"/>
  <c r="H56" i="36"/>
  <c r="H55" i="36"/>
  <c r="H54" i="36"/>
  <c r="H53" i="36"/>
  <c r="H52" i="36"/>
  <c r="F49" i="36"/>
  <c r="E49" i="36"/>
  <c r="D49" i="36"/>
  <c r="C49" i="36"/>
  <c r="B49" i="36"/>
  <c r="H41" i="36"/>
  <c r="G33" i="36"/>
  <c r="F33" i="36"/>
  <c r="F34" i="36" s="1"/>
  <c r="G32" i="36"/>
  <c r="G17" i="36"/>
  <c r="K16" i="36"/>
  <c r="K15" i="36"/>
  <c r="K14" i="36"/>
  <c r="K13" i="36"/>
  <c r="K12" i="36"/>
  <c r="K11" i="36"/>
  <c r="K10" i="36"/>
  <c r="K9" i="36"/>
  <c r="K8" i="36"/>
  <c r="K7" i="36"/>
  <c r="K6" i="36"/>
  <c r="K5" i="36"/>
  <c r="K4" i="36"/>
  <c r="E65" i="36" l="1"/>
  <c r="H5" i="35"/>
  <c r="E11" i="31"/>
  <c r="D11" i="31"/>
</calcChain>
</file>

<file path=xl/sharedStrings.xml><?xml version="1.0" encoding="utf-8"?>
<sst xmlns="http://schemas.openxmlformats.org/spreadsheetml/2006/main" count="586" uniqueCount="245">
  <si>
    <r>
      <t xml:space="preserve">Tab. 2.1 - </t>
    </r>
    <r>
      <rPr>
        <i/>
        <sz val="10"/>
        <rFont val="Calibri"/>
        <family val="2"/>
      </rPr>
      <t>Distribuzione delle imprese registrate per forma giuridica - Settore agricoltura, caccia e silvicoltura - 2016</t>
    </r>
  </si>
  <si>
    <t>Ditte individuali</t>
  </si>
  <si>
    <t>Società di capitali e di persone</t>
  </si>
  <si>
    <t xml:space="preserve">Altre forme </t>
  </si>
  <si>
    <t>Totale</t>
  </si>
  <si>
    <t>Iscrizioni</t>
  </si>
  <si>
    <t>Cessazioni</t>
  </si>
  <si>
    <r>
      <t>Variazioni</t>
    </r>
    <r>
      <rPr>
        <vertAlign val="superscript"/>
        <sz val="10"/>
        <rFont val="Calibri"/>
        <family val="2"/>
      </rPr>
      <t>1</t>
    </r>
  </si>
  <si>
    <t xml:space="preserve">Registrate: </t>
  </si>
  <si>
    <t>numero</t>
  </si>
  <si>
    <t>composizione (%)</t>
  </si>
  <si>
    <t>var. % 2016/06</t>
  </si>
  <si>
    <t>var. % 2016/15</t>
  </si>
  <si>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>Le variazioni delle imprese possono riguardare il cambiamento di provincia, dell' attività economica e/o di forma giuridica, non necessariamente danno luogo a cessazioni e/o re-iscrizioni delle medesime.</t>
    </r>
  </si>
  <si>
    <t>Fonte: Movimprese-Infocamere.</t>
  </si>
  <si>
    <r>
      <t xml:space="preserve">Tab. 2.2 - </t>
    </r>
    <r>
      <rPr>
        <i/>
        <sz val="10"/>
        <color theme="1"/>
        <rFont val="Calibri"/>
        <family val="2"/>
      </rPr>
      <t>Principali caratteristiche strutturali  delle aziende italiane  - 2013</t>
    </r>
  </si>
  <si>
    <t>Aziende</t>
  </si>
  <si>
    <t>SAU</t>
  </si>
  <si>
    <t>n.</t>
  </si>
  <si>
    <t>Composizione %</t>
  </si>
  <si>
    <t>var % 2013/2010</t>
  </si>
  <si>
    <t>ha</t>
  </si>
  <si>
    <t>Zona altimetrica</t>
  </si>
  <si>
    <t>Montagna</t>
  </si>
  <si>
    <t>Collina</t>
  </si>
  <si>
    <t>Pianura</t>
  </si>
  <si>
    <t>Italia</t>
  </si>
  <si>
    <t>Fonte: ISTAT, Indagine sulla struttura e produzioni delle aziende agricole, 2013.</t>
  </si>
  <si>
    <t>Dati per grafico</t>
  </si>
  <si>
    <t>Fig.2.1 - Incidenza % della Sau in affitto su Sau totale</t>
  </si>
  <si>
    <t>Valle d'Aosta</t>
  </si>
  <si>
    <t>Lombardia</t>
  </si>
  <si>
    <t>Piemonte</t>
  </si>
  <si>
    <t>Liguria</t>
  </si>
  <si>
    <t>Marche</t>
  </si>
  <si>
    <t>Emilia-Romagna</t>
  </si>
  <si>
    <t>Campania</t>
  </si>
  <si>
    <t>Friuli Venezia Giulia</t>
  </si>
  <si>
    <t>ITALIA</t>
  </si>
  <si>
    <t>Sardegna</t>
  </si>
  <si>
    <t>Veneto</t>
  </si>
  <si>
    <t>Sicilia</t>
  </si>
  <si>
    <t>Toscana</t>
  </si>
  <si>
    <t>Umbria</t>
  </si>
  <si>
    <t>Lazio</t>
  </si>
  <si>
    <t>Abruzzo</t>
  </si>
  <si>
    <t>Molise</t>
  </si>
  <si>
    <t>Basilicata</t>
  </si>
  <si>
    <t>Puglia</t>
  </si>
  <si>
    <t>Calabria</t>
  </si>
  <si>
    <t>Trentino-Alto Adige</t>
  </si>
  <si>
    <t>Tab.2.3 – Numero, saldi e tassi di variazione delle imprese alimentari e delle bevande - 2016</t>
  </si>
  <si>
    <t>Settori di attività</t>
  </si>
  <si>
    <t>Registrate</t>
  </si>
  <si>
    <t>Attive</t>
  </si>
  <si>
    <t>Iscritte</t>
  </si>
  <si>
    <t>Cessate</t>
  </si>
  <si>
    <t>Cessate d'ufficio</t>
  </si>
  <si>
    <t>Cessate - cessate dufficio</t>
  </si>
  <si>
    <r>
      <t>Saldo</t>
    </r>
    <r>
      <rPr>
        <vertAlign val="superscript"/>
        <sz val="10"/>
        <color theme="1"/>
        <rFont val="Calibri"/>
        <family val="2"/>
      </rPr>
      <t>1</t>
    </r>
  </si>
  <si>
    <r>
      <t>Tasso di variazione % 2016</t>
    </r>
    <r>
      <rPr>
        <vertAlign val="superscript"/>
        <sz val="10"/>
        <color theme="1"/>
        <rFont val="Calibri"/>
        <family val="2"/>
      </rPr>
      <t>2</t>
    </r>
  </si>
  <si>
    <r>
      <t>Tasso di variazione % 2015</t>
    </r>
    <r>
      <rPr>
        <vertAlign val="superscript"/>
        <sz val="10"/>
        <color theme="1"/>
        <rFont val="Calibri"/>
        <family val="2"/>
      </rPr>
      <t>2</t>
    </r>
  </si>
  <si>
    <t>Industrie Alimentari</t>
  </si>
  <si>
    <t>Industria delle bevande</t>
  </si>
  <si>
    <t>Totale Alimentari e bevande</t>
  </si>
  <si>
    <t>Attività manifatturiere</t>
  </si>
  <si>
    <t>alim. e bevande/manifatturiere (%)</t>
  </si>
  <si>
    <t>-</t>
  </si>
  <si>
    <t>Di cui artigiane</t>
  </si>
  <si>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 xml:space="preserve"> Al netto delle cessazioni d'ufficio.</t>
    </r>
  </si>
  <si>
    <r>
      <rPr>
        <vertAlign val="superscript"/>
        <sz val="10"/>
        <rFont val="Calibri"/>
        <family val="2"/>
      </rPr>
      <t>2</t>
    </r>
    <r>
      <rPr>
        <sz val="10"/>
        <rFont val="Calibri"/>
        <family val="2"/>
      </rPr>
      <t xml:space="preserve"> Il tasso di crescita è dato dal rapporto tra il saldo tra iscrizioni e cessazioni rilevate nel periodo e lo stock delle imprese registrate all'inizio del periodo considerato.</t>
    </r>
  </si>
  <si>
    <t>Fonte: elaborazioni su dati InfoCamere-Movimprese.</t>
  </si>
  <si>
    <t>occupati</t>
  </si>
  <si>
    <t>UE-28</t>
  </si>
  <si>
    <t>Produzione dell'industria alimentare</t>
  </si>
  <si>
    <t>lavorazione e conservazione di carne e produzione di prodotti a base di carne</t>
  </si>
  <si>
    <t>lavorazione e conservazione di pesce, crostacei e molluschi</t>
  </si>
  <si>
    <t>lavorazione e conservazione di frutta e ortaggi</t>
  </si>
  <si>
    <t>produzione di oli e grassi vegetali e animali</t>
  </si>
  <si>
    <t>produzione lattiero-casearia</t>
  </si>
  <si>
    <t>:</t>
  </si>
  <si>
    <t>macinazione di granaglie, amido e prodotti amidacei</t>
  </si>
  <si>
    <t>produzione di pane, biscotti e paste alimentari</t>
  </si>
  <si>
    <t>produzione di altri prodotti alimentari</t>
  </si>
  <si>
    <t>produzione di alimenti per animali</t>
  </si>
  <si>
    <t>Bevande</t>
  </si>
  <si>
    <t>Tabacco</t>
  </si>
  <si>
    <t>imprese</t>
  </si>
  <si>
    <t>Occupati (2016)</t>
  </si>
  <si>
    <t>Imprese (2015)</t>
  </si>
  <si>
    <t>Occupati per impresa</t>
  </si>
  <si>
    <t>RIPARTO PERCENTUALE DEGLI OCCUPATI E DELLE IMPRESE E DIMENSIONE OCCUPAZIONALE MEDIA</t>
  </si>
  <si>
    <t>Tab. 2.4 - Unità locali delle imprese attive  e addetti per circoscrizione, 2015</t>
  </si>
  <si>
    <t>Circoscrizioni</t>
  </si>
  <si>
    <t>Industrie alimentari (%)</t>
  </si>
  <si>
    <t>Bevande (%)</t>
  </si>
  <si>
    <t>UL delle imprese attive</t>
  </si>
  <si>
    <t>addetti</t>
  </si>
  <si>
    <t>Nord-Ovest</t>
  </si>
  <si>
    <t>Nord-Est</t>
  </si>
  <si>
    <t>Centro</t>
  </si>
  <si>
    <t>Sud</t>
  </si>
  <si>
    <t>Isole</t>
  </si>
  <si>
    <t>Fonte: ISTAT - Imprese.</t>
  </si>
  <si>
    <r>
      <t>Tab. 1 - Evoluzione delle cooperative agricole aderenti alle centrali di rappresentanza in Italia</t>
    </r>
    <r>
      <rPr>
        <vertAlign val="superscript"/>
        <sz val="10"/>
        <color theme="1"/>
        <rFont val="Calibri"/>
        <family val="2"/>
      </rPr>
      <t>1</t>
    </r>
  </si>
  <si>
    <t xml:space="preserve"> </t>
  </si>
  <si>
    <t>Var. %</t>
  </si>
  <si>
    <t>Voci</t>
  </si>
  <si>
    <r>
      <t xml:space="preserve">2009 </t>
    </r>
    <r>
      <rPr>
        <vertAlign val="superscript"/>
        <sz val="10"/>
        <color theme="1"/>
        <rFont val="Calibri"/>
        <family val="2"/>
      </rPr>
      <t>2</t>
    </r>
  </si>
  <si>
    <r>
      <t xml:space="preserve">2014 </t>
    </r>
    <r>
      <rPr>
        <vertAlign val="superscript"/>
        <sz val="10"/>
        <color theme="1"/>
        <rFont val="Calibri"/>
        <family val="2"/>
      </rPr>
      <t>3</t>
    </r>
  </si>
  <si>
    <r>
      <t xml:space="preserve">2015 </t>
    </r>
    <r>
      <rPr>
        <vertAlign val="superscript"/>
        <sz val="10"/>
        <color theme="1"/>
        <rFont val="Calibri"/>
        <family val="2"/>
      </rPr>
      <t>4</t>
    </r>
  </si>
  <si>
    <r>
      <t xml:space="preserve">2016 </t>
    </r>
    <r>
      <rPr>
        <vertAlign val="superscript"/>
        <sz val="10"/>
        <color theme="1"/>
        <rFont val="Calibri"/>
        <family val="2"/>
      </rPr>
      <t>5</t>
    </r>
  </si>
  <si>
    <r>
      <t xml:space="preserve">2016/15 </t>
    </r>
    <r>
      <rPr>
        <i/>
        <vertAlign val="superscript"/>
        <sz val="10"/>
        <color theme="1"/>
        <rFont val="Calibri"/>
        <family val="2"/>
      </rPr>
      <t>6</t>
    </r>
  </si>
  <si>
    <t>Numero cooperative</t>
  </si>
  <si>
    <t>Numero soci</t>
  </si>
  <si>
    <t>Fatturato (milioni di euro)</t>
  </si>
  <si>
    <t>Fatturato medio per cooperativa (euro x 1.000)</t>
  </si>
  <si>
    <t>Fatturato medio per socio (euro x 1.000)</t>
  </si>
  <si>
    <t>1 La tabella non comprende i dati relativi a UN.I.COOP.</t>
  </si>
  <si>
    <t>2 Il 2009 non comprende i dati relativi a  Legacoop Agroalimentare.</t>
  </si>
  <si>
    <t>3 Il 2014 comprende i dati relativi a Fedagri, Legacoop Agroalimentare (stime) e AGCI-Agrital.</t>
  </si>
  <si>
    <t>4 Il 2015 comprende Fedagri, Legacoop Agroalimentare, AGCI-Agrital e UNCI</t>
  </si>
  <si>
    <t>5 Mancano i dati UNCI</t>
  </si>
  <si>
    <t>6 Le variazioni percentuali 2016/15 sono calcolate sui dati relativi a Fedagri, Legacoop Agroalimentare e AGCI-Agrital.</t>
  </si>
  <si>
    <t>Fonte: elaborazioni su dati Fedagri, Legacoop Agroalimentare, ASCAT-UNCI e AGCI-Agrital.</t>
  </si>
  <si>
    <t>Cooperative</t>
  </si>
  <si>
    <t>Soci</t>
  </si>
  <si>
    <t>Fig. 2.3 - Evoluzione delle cooperative agricole aderenti alle centrali di rappresentanza in Italia</t>
  </si>
  <si>
    <t>Note:</t>
  </si>
  <si>
    <t>Non sono compresi i dati relativi a UN.I.COOP.</t>
  </si>
  <si>
    <t>Il 2009 non comprende i dati relativi a  Legacoop Agroalimentare.</t>
  </si>
  <si>
    <t>Il 2014 comprende i dati relativi a Fedagri, Legacoop Agroalimentare (stime) e AGCI-Agrital.</t>
  </si>
  <si>
    <t>Il 2015 comprende Fedagri, Legacoop Agroalimentare, AGCI-Agrital e UNCI</t>
  </si>
  <si>
    <t>Nel 2016 sono assenti i dati UNCI</t>
  </si>
  <si>
    <t xml:space="preserve">Tab. 2.5 - La struttura delle cooperative agricolo per comparto produttivo </t>
  </si>
  <si>
    <t>Addetti</t>
  </si>
  <si>
    <t>Comparti</t>
  </si>
  <si>
    <t>Peso % sul totale</t>
  </si>
  <si>
    <t>Agricolo e Servizi</t>
  </si>
  <si>
    <t>Ortoflorofrutticolo</t>
  </si>
  <si>
    <t>Lattiero-caseario</t>
  </si>
  <si>
    <t>Vitivinicolo</t>
  </si>
  <si>
    <t>Zootecnico</t>
  </si>
  <si>
    <t>Olivicolo</t>
  </si>
  <si>
    <t>Forestazione e Multifunzionalità</t>
  </si>
  <si>
    <t>Altro</t>
  </si>
  <si>
    <t>Nota: le variazioni percentuali 2016/15 sono calcolate sui dati relativi a Fedagri, Legacoop Agroalimentare e AGCI-Agrital.</t>
  </si>
  <si>
    <r>
      <t>Tab. 2.6 - OP riconoscite per Regione e comparto produttivo al 2017</t>
    </r>
    <r>
      <rPr>
        <vertAlign val="superscript"/>
        <sz val="10"/>
        <color theme="1"/>
        <rFont val="Calibri"/>
        <family val="2"/>
      </rPr>
      <t xml:space="preserve"> 1</t>
    </r>
  </si>
  <si>
    <t>Ortofrutta</t>
  </si>
  <si>
    <t>Cereali - riso</t>
  </si>
  <si>
    <t>Carni suine</t>
  </si>
  <si>
    <t>Avicunicolo</t>
  </si>
  <si>
    <t>Carni bovine</t>
  </si>
  <si>
    <t>Pataticolo</t>
  </si>
  <si>
    <t>Prodotti biologici</t>
  </si>
  <si>
    <t>Trento</t>
  </si>
  <si>
    <t>Bolzano</t>
  </si>
  <si>
    <t>Nord</t>
  </si>
  <si>
    <t>var. %  2017/16 1</t>
  </si>
  <si>
    <r>
      <rPr>
        <vertAlign val="superscript"/>
        <sz val="10"/>
        <color theme="1"/>
        <rFont val="Calibri"/>
        <family val="2"/>
      </rPr>
      <t xml:space="preserve">1 </t>
    </r>
    <r>
      <rPr>
        <sz val="10"/>
        <color theme="1"/>
        <rFont val="Calibri"/>
        <family val="2"/>
      </rPr>
      <t>Elenco OP ortofrutticole aggiornato al 30/09/2017, altre OP aggiornate a Luglio 2017</t>
    </r>
  </si>
  <si>
    <t xml:space="preserve">Tab. 7.1 - Valore delle vendite del commercio fisso alimentare al dettaglio a prezzi correnti (base 2010=100) per forma distributiva. Indici e variazioni tendenziali </t>
  </si>
  <si>
    <t>Indici</t>
  </si>
  <si>
    <t>Var. % su anno precedente</t>
  </si>
  <si>
    <t>grande distribuzione</t>
  </si>
  <si>
    <t>piccole superfici</t>
  </si>
  <si>
    <t>Fonte: elaborazioni su dati ISTAT.</t>
  </si>
  <si>
    <t>Fig. 2.4 – Indici del valore delle vendite del commercio fisso alimentare al dettaglio a prezzi correnti (base 2010=100) per forma distributiva.</t>
  </si>
  <si>
    <t xml:space="preserve">Tab. 2.7 - Evoluzione del numero di punti vendita alimentari al dettaglio </t>
  </si>
  <si>
    <r>
      <t>Nord-ovest</t>
    </r>
    <r>
      <rPr>
        <vertAlign val="superscript"/>
        <sz val="10"/>
        <color theme="1"/>
        <rFont val="Calibri"/>
        <family val="2"/>
        <scheme val="minor"/>
      </rPr>
      <t>1</t>
    </r>
  </si>
  <si>
    <t>Nord-est</t>
  </si>
  <si>
    <t>Sud/Isole</t>
  </si>
  <si>
    <t>var. % 2017/15</t>
  </si>
  <si>
    <t>Frutta e verdura</t>
  </si>
  <si>
    <t>Carni e di prodotti a base di carne</t>
  </si>
  <si>
    <t>.491</t>
  </si>
  <si>
    <t>Pesci, crostacei e molluschi</t>
  </si>
  <si>
    <r>
      <t>Pane, torte, dolciumi e confetteria</t>
    </r>
    <r>
      <rPr>
        <vertAlign val="superscript"/>
        <sz val="10"/>
        <color rgb="FF000000"/>
        <rFont val="Calibri"/>
        <family val="2"/>
        <scheme val="minor"/>
      </rPr>
      <t>2</t>
    </r>
  </si>
  <si>
    <t>Pane</t>
  </si>
  <si>
    <t>Torte, dolciumi, confetteria</t>
  </si>
  <si>
    <t>Prodotti del tabacco</t>
  </si>
  <si>
    <t>Altri prodotti alimentari in esercizi specializzati</t>
  </si>
  <si>
    <r>
      <rPr>
        <vertAlign val="superscript"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 xml:space="preserve"> Nel totale della circoscrizione Nord Ovest non è stato possibile considerare il dato della regione Valle d'Aosta perché mancante.</t>
    </r>
  </si>
  <si>
    <r>
      <rPr>
        <vertAlign val="super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 xml:space="preserve"> Altri punti vendita (non specificati) che contribuiscono al totale Pane, torte, dolciumi e confetteria non sono qui considerati.</t>
    </r>
  </si>
  <si>
    <t>Fonte: elaborazioni Crea su dati Ministero dello sviluppo economico, dati al 30/06/2017</t>
  </si>
  <si>
    <t>Tab. 2.8 - Numero e superficie dei punti vendita della GDO</t>
  </si>
  <si>
    <t>Nord-ovest</t>
  </si>
  <si>
    <t>var.% 2016/15</t>
  </si>
  <si>
    <t>Supermercati</t>
  </si>
  <si>
    <t>Numero</t>
  </si>
  <si>
    <t>Superficie (mq)</t>
  </si>
  <si>
    <t>Sup. media (mq)</t>
  </si>
  <si>
    <t>Sup. /1000 ab.</t>
  </si>
  <si>
    <t>Ipermercati</t>
  </si>
  <si>
    <t>Superette</t>
  </si>
  <si>
    <t>Discount</t>
  </si>
  <si>
    <t>Totale Super+Iper</t>
  </si>
  <si>
    <t>Totale generale</t>
  </si>
  <si>
    <t>Fonte: elaborazioni dati Ministero dello sviluppo economico 30/06/2017, AC Nielsen 2016</t>
  </si>
  <si>
    <t>Tab. 2.9 - I principali gruppi di imprese della distribuzione alimentare moderna in Italia</t>
  </si>
  <si>
    <t>Quota di mercato 2016</t>
  </si>
  <si>
    <t>Punti vendita 2016</t>
  </si>
  <si>
    <t>Var. Punti vendita</t>
  </si>
  <si>
    <t>Superficie 2016</t>
  </si>
  <si>
    <t>Var. Superficie</t>
  </si>
  <si>
    <t>2016-15</t>
  </si>
  <si>
    <t>2016/15</t>
  </si>
  <si>
    <t>(%)</t>
  </si>
  <si>
    <t>(n.)</t>
  </si>
  <si>
    <t>(mq)</t>
  </si>
  <si>
    <t>Esd Italia</t>
  </si>
  <si>
    <t>- Selex</t>
  </si>
  <si>
    <t>- Agorà</t>
  </si>
  <si>
    <t>- Aspiag</t>
  </si>
  <si>
    <t>Centrale Coop-sigma</t>
  </si>
  <si>
    <t>- Coop</t>
  </si>
  <si>
    <t>- Sigma</t>
  </si>
  <si>
    <t>Centrale Auchan-Crai</t>
  </si>
  <si>
    <t>- Auchan</t>
  </si>
  <si>
    <t>- Crai</t>
  </si>
  <si>
    <t>- Sisa</t>
  </si>
  <si>
    <t>-Coralis</t>
  </si>
  <si>
    <t>Centrale Conad-Finiper</t>
  </si>
  <si>
    <t>- Conad</t>
  </si>
  <si>
    <t>- Finiper</t>
  </si>
  <si>
    <t>Centrale Aicube</t>
  </si>
  <si>
    <t>- Pam</t>
  </si>
  <si>
    <t>- Vegè</t>
  </si>
  <si>
    <t>Carrefour</t>
  </si>
  <si>
    <t>Lidl</t>
  </si>
  <si>
    <t>Esselunga</t>
  </si>
  <si>
    <t>Md</t>
  </si>
  <si>
    <t>Bennet</t>
  </si>
  <si>
    <t>C3</t>
  </si>
  <si>
    <t>Rewe</t>
  </si>
  <si>
    <t xml:space="preserve">Fonte: Il sistema agro-alimentare dell’Emilia-Romagna. Rapporto 2016. </t>
  </si>
  <si>
    <t>Tab.  -Incidenza percentuale delle diverse tipologie distributive sul totale delle vendite della GDO 2016</t>
  </si>
  <si>
    <t>Ipermercati (&gt;8000 mq.)</t>
  </si>
  <si>
    <t>Ipermercati (4500/7999 mq.)</t>
  </si>
  <si>
    <t>Superstore mini-iper (2500/4499 mq.)</t>
  </si>
  <si>
    <t>Supermercati (400/2499 mq.)</t>
  </si>
  <si>
    <t>Libero servizio (100/399 mq.)</t>
  </si>
  <si>
    <t xml:space="preserve">Totale dettaglio moderno organizzato alim.  </t>
  </si>
  <si>
    <t>Fonte: Federdistribuzione</t>
  </si>
  <si>
    <t>Fig. 2.5 - Incidenza percentuale delle diverse tipologie distributive sul totale delle vendite della GDO - 2016.</t>
  </si>
  <si>
    <t>Fonte: Federdistribuzione.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</si>
</sst>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_-;\-* #,##0.00_-;_-* &quot;-&quot;??_-;_-@_-"/>
    <numFmt numFmtId="165" formatCode="0.0"/>
    <numFmt numFmtId="166" formatCode="#,##0.0"/>
    <numFmt numFmtId="167" formatCode="_-* #,##0.0_-;\-* #,##0.0_-;_-* &quot;-&quot;??_-;_-@_-"/>
    <numFmt numFmtId="168" formatCode="_-* #,##0_-;\-* #,##0_-;_-* &quot;-&quot;??_-;_-@_-"/>
    <numFmt numFmtId="169" formatCode="_-&quot;€&quot;\ * #,##0.00_-;\-&quot;€&quot;\ * #,##0.00_-;_-&quot;€&quot;\ * &quot;-&quot;??_-;_-@_-"/>
    <numFmt numFmtId="170" formatCode="#,##0;\-\ #,##0;_-\ &quot;- &quot;"/>
    <numFmt numFmtId="171" formatCode="_-&quot;L.&quot;\ * #,##0_-;\-&quot;L.&quot;\ * #,##0_-;_-&quot;L.&quot;\ * &quot;-&quot;_-;_-@_-"/>
  </numFmts>
  <fonts count="4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Calibri"/>
      <family val="2"/>
    </font>
    <font>
      <i/>
      <sz val="10"/>
      <name val="Calibri"/>
      <family val="2"/>
    </font>
    <font>
      <b/>
      <sz val="10"/>
      <name val="Calibri"/>
      <family val="2"/>
    </font>
    <font>
      <b/>
      <i/>
      <sz val="10"/>
      <name val="Calibri"/>
      <family val="2"/>
    </font>
    <font>
      <sz val="10"/>
      <color theme="1"/>
      <name val="Calibri"/>
      <family val="2"/>
    </font>
    <font>
      <vertAlign val="superscript"/>
      <sz val="10"/>
      <name val="Calibri"/>
      <family val="2"/>
    </font>
    <font>
      <i/>
      <sz val="10"/>
      <color theme="1"/>
      <name val="Calibri"/>
      <family val="2"/>
    </font>
    <font>
      <b/>
      <sz val="10"/>
      <color theme="1"/>
      <name val="Calibri"/>
      <family val="2"/>
    </font>
    <font>
      <vertAlign val="superscript"/>
      <sz val="10"/>
      <color theme="1"/>
      <name val="Calibri"/>
      <family val="2"/>
    </font>
    <font>
      <i/>
      <vertAlign val="superscript"/>
      <sz val="10"/>
      <color theme="1"/>
      <name val="Calibri"/>
      <family val="2"/>
    </font>
    <font>
      <b/>
      <i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vertAlign val="superscript"/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4"/>
      <name val="Arial"/>
      <family val="2"/>
    </font>
    <font>
      <b/>
      <sz val="18"/>
      <name val="Arial"/>
      <family val="2"/>
    </font>
    <font>
      <b/>
      <sz val="1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rgb="FFFFFFCC"/>
      </left>
      <right style="thin">
        <color rgb="FFC0C0C0"/>
      </right>
      <top/>
      <bottom/>
      <diagonal/>
    </border>
    <border>
      <left style="hair">
        <color rgb="FFFFFFCC"/>
      </left>
      <right style="thin">
        <color rgb="FFC0C0C0"/>
      </right>
      <top/>
      <bottom style="thin">
        <color rgb="FFC0C0C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2">
    <xf numFmtId="0" fontId="0" fillId="0" borderId="0"/>
    <xf numFmtId="9" fontId="1" fillId="0" borderId="0" applyFont="0" applyFill="0" applyBorder="0" applyAlignment="0" applyProtection="0"/>
    <xf numFmtId="0" fontId="2" fillId="0" borderId="0"/>
    <xf numFmtId="164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9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164" fontId="1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21" fillId="12" borderId="0" applyNumberFormat="0" applyBorder="0" applyAlignment="0" applyProtection="0"/>
    <xf numFmtId="0" fontId="21" fillId="16" borderId="0" applyNumberFormat="0" applyBorder="0" applyAlignment="0" applyProtection="0"/>
    <xf numFmtId="0" fontId="21" fillId="20" borderId="0" applyNumberFormat="0" applyBorder="0" applyAlignment="0" applyProtection="0"/>
    <xf numFmtId="0" fontId="21" fillId="24" borderId="0" applyNumberFormat="0" applyBorder="0" applyAlignment="0" applyProtection="0"/>
    <xf numFmtId="0" fontId="21" fillId="28" borderId="0" applyNumberFormat="0" applyBorder="0" applyAlignment="0" applyProtection="0"/>
    <xf numFmtId="0" fontId="21" fillId="32" borderId="0" applyNumberFormat="0" applyBorder="0" applyAlignment="0" applyProtection="0"/>
    <xf numFmtId="0" fontId="16" fillId="6" borderId="11" applyNumberFormat="0" applyAlignment="0" applyProtection="0"/>
    <xf numFmtId="0" fontId="17" fillId="0" borderId="13" applyNumberFormat="0" applyFill="0" applyAlignment="0" applyProtection="0"/>
    <xf numFmtId="0" fontId="18" fillId="7" borderId="14" applyNumberFormat="0" applyAlignment="0" applyProtection="0"/>
    <xf numFmtId="0" fontId="21" fillId="9" borderId="0" applyNumberFormat="0" applyBorder="0" applyAlignment="0" applyProtection="0"/>
    <xf numFmtId="0" fontId="21" fillId="13" borderId="0" applyNumberFormat="0" applyBorder="0" applyAlignment="0" applyProtection="0"/>
    <xf numFmtId="0" fontId="21" fillId="17" borderId="0" applyNumberFormat="0" applyBorder="0" applyAlignment="0" applyProtection="0"/>
    <xf numFmtId="0" fontId="21" fillId="21" borderId="0" applyNumberFormat="0" applyBorder="0" applyAlignment="0" applyProtection="0"/>
    <xf numFmtId="0" fontId="21" fillId="25" borderId="0" applyNumberFormat="0" applyBorder="0" applyAlignment="0" applyProtection="0"/>
    <xf numFmtId="0" fontId="21" fillId="29" borderId="0" applyNumberFormat="0" applyBorder="0" applyAlignment="0" applyProtection="0"/>
    <xf numFmtId="169" fontId="2" fillId="0" borderId="0" applyFont="0" applyFill="0" applyBorder="0" applyAlignment="0" applyProtection="0"/>
    <xf numFmtId="0" fontId="14" fillId="5" borderId="11" applyNumberFormat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3" fillId="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8" borderId="15" applyNumberFormat="0" applyFont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15" fillId="6" borderId="12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10" fillId="0" borderId="10" applyNumberFormat="0" applyFill="0" applyAlignment="0" applyProtection="0"/>
    <xf numFmtId="0" fontId="10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5" fillId="0" borderId="16" applyNumberFormat="0" applyFill="0" applyAlignment="0" applyProtection="0"/>
    <xf numFmtId="0" fontId="12" fillId="3" borderId="0" applyNumberFormat="0" applyBorder="0" applyAlignment="0" applyProtection="0"/>
    <xf numFmtId="0" fontId="11" fillId="2" borderId="0" applyNumberFormat="0" applyBorder="0" applyAlignment="0" applyProtection="0"/>
    <xf numFmtId="171" fontId="2" fillId="0" borderId="0" applyFont="0" applyFill="0" applyBorder="0" applyAlignment="0" applyProtection="0"/>
  </cellStyleXfs>
  <cellXfs count="190">
    <xf numFmtId="0" fontId="0" fillId="0" borderId="0" xfId="0"/>
    <xf numFmtId="0" fontId="22" fillId="0" borderId="0" xfId="5" applyFont="1" applyFill="1"/>
    <xf numFmtId="0" fontId="22" fillId="0" borderId="2" xfId="5" applyFont="1" applyFill="1" applyBorder="1"/>
    <xf numFmtId="0" fontId="22" fillId="0" borderId="2" xfId="5" applyFont="1" applyFill="1" applyBorder="1" applyAlignment="1">
      <alignment horizontal="left"/>
    </xf>
    <xf numFmtId="165" fontId="22" fillId="0" borderId="2" xfId="5" applyNumberFormat="1" applyFont="1" applyFill="1" applyBorder="1"/>
    <xf numFmtId="0" fontId="22" fillId="0" borderId="0" xfId="5" applyFont="1" applyFill="1" applyBorder="1" applyAlignment="1">
      <alignment horizontal="left"/>
    </xf>
    <xf numFmtId="0" fontId="22" fillId="0" borderId="0" xfId="5" applyFont="1" applyFill="1" applyBorder="1" applyAlignment="1">
      <alignment horizontal="left" vertical="center" wrapText="1"/>
    </xf>
    <xf numFmtId="0" fontId="22" fillId="0" borderId="2" xfId="5" applyFont="1" applyFill="1" applyBorder="1" applyAlignment="1">
      <alignment horizontal="right" vertical="center" wrapText="1"/>
    </xf>
    <xf numFmtId="0" fontId="22" fillId="0" borderId="0" xfId="5" applyFont="1"/>
    <xf numFmtId="0" fontId="22" fillId="0" borderId="0" xfId="5" applyFont="1" applyFill="1" applyAlignment="1">
      <alignment horizontal="left"/>
    </xf>
    <xf numFmtId="0" fontId="22" fillId="0" borderId="2" xfId="5" applyFont="1" applyBorder="1"/>
    <xf numFmtId="0" fontId="24" fillId="0" borderId="0" xfId="5" applyFont="1"/>
    <xf numFmtId="165" fontId="25" fillId="0" borderId="0" xfId="5" applyNumberFormat="1" applyFont="1" applyFill="1" applyBorder="1" applyAlignment="1">
      <alignment horizontal="right" vertical="center" wrapText="1"/>
    </xf>
    <xf numFmtId="165" fontId="24" fillId="0" borderId="0" xfId="5" applyNumberFormat="1" applyFont="1" applyFill="1" applyBorder="1" applyAlignment="1">
      <alignment horizontal="left" vertical="center" wrapText="1"/>
    </xf>
    <xf numFmtId="165" fontId="23" fillId="0" borderId="0" xfId="5" applyNumberFormat="1" applyFont="1" applyFill="1" applyBorder="1" applyAlignment="1">
      <alignment horizontal="right" vertical="center" wrapText="1"/>
    </xf>
    <xf numFmtId="0" fontId="22" fillId="0" borderId="0" xfId="5" applyFont="1" applyFill="1" applyAlignment="1">
      <alignment horizontal="left" wrapText="1"/>
    </xf>
    <xf numFmtId="165" fontId="23" fillId="0" borderId="0" xfId="5" applyNumberFormat="1" applyFont="1" applyFill="1" applyAlignment="1">
      <alignment horizontal="right" wrapText="1"/>
    </xf>
    <xf numFmtId="165" fontId="22" fillId="0" borderId="0" xfId="5" applyNumberFormat="1" applyFont="1" applyFill="1" applyBorder="1" applyAlignment="1">
      <alignment horizontal="right" vertical="center" wrapText="1"/>
    </xf>
    <xf numFmtId="1" fontId="22" fillId="0" borderId="2" xfId="5" applyNumberFormat="1" applyFont="1" applyFill="1" applyBorder="1" applyAlignment="1">
      <alignment horizontal="center" wrapText="1"/>
    </xf>
    <xf numFmtId="1" fontId="22" fillId="0" borderId="2" xfId="5" applyNumberFormat="1" applyFont="1" applyFill="1" applyBorder="1" applyAlignment="1">
      <alignment horizontal="right" vertical="center" wrapText="1"/>
    </xf>
    <xf numFmtId="1" fontId="24" fillId="0" borderId="2" xfId="5" applyNumberFormat="1" applyFont="1" applyFill="1" applyBorder="1" applyAlignment="1">
      <alignment horizontal="right" vertical="center" wrapText="1"/>
    </xf>
    <xf numFmtId="0" fontId="22" fillId="0" borderId="0" xfId="0" quotePrefix="1" applyFont="1" applyFill="1" applyAlignment="1">
      <alignment horizontal="left"/>
    </xf>
    <xf numFmtId="0" fontId="26" fillId="0" borderId="0" xfId="0" applyFont="1"/>
    <xf numFmtId="0" fontId="22" fillId="0" borderId="1" xfId="0" applyFont="1" applyBorder="1"/>
    <xf numFmtId="0" fontId="22" fillId="0" borderId="1" xfId="0" applyFont="1" applyBorder="1" applyAlignment="1">
      <alignment horizontal="center" wrapText="1"/>
    </xf>
    <xf numFmtId="0" fontId="22" fillId="0" borderId="1" xfId="0" quotePrefix="1" applyFont="1" applyBorder="1" applyAlignment="1">
      <alignment horizontal="center" wrapText="1"/>
    </xf>
    <xf numFmtId="0" fontId="22" fillId="0" borderId="0" xfId="0" applyFont="1"/>
    <xf numFmtId="0" fontId="22" fillId="0" borderId="3" xfId="0" applyFont="1" applyBorder="1" applyAlignment="1">
      <alignment horizontal="center"/>
    </xf>
    <xf numFmtId="0" fontId="22" fillId="0" borderId="0" xfId="0" applyFont="1" applyBorder="1" applyAlignment="1">
      <alignment horizontal="left"/>
    </xf>
    <xf numFmtId="3" fontId="26" fillId="0" borderId="0" xfId="0" applyNumberFormat="1" applyFont="1"/>
    <xf numFmtId="3" fontId="22" fillId="0" borderId="0" xfId="0" applyNumberFormat="1" applyFont="1" applyBorder="1" applyAlignment="1">
      <alignment horizontal="right"/>
    </xf>
    <xf numFmtId="3" fontId="22" fillId="0" borderId="0" xfId="0" applyNumberFormat="1" applyFont="1" applyBorder="1" applyAlignment="1">
      <alignment horizontal="left"/>
    </xf>
    <xf numFmtId="0" fontId="22" fillId="0" borderId="0" xfId="0" quotePrefix="1" applyFont="1" applyBorder="1" applyAlignment="1">
      <alignment horizontal="left"/>
    </xf>
    <xf numFmtId="3" fontId="22" fillId="0" borderId="0" xfId="0" applyNumberFormat="1" applyFont="1" applyFill="1" applyBorder="1" applyAlignment="1">
      <alignment horizontal="left"/>
    </xf>
    <xf numFmtId="0" fontId="26" fillId="0" borderId="0" xfId="0" applyFont="1" applyBorder="1"/>
    <xf numFmtId="0" fontId="22" fillId="0" borderId="0" xfId="0" quotePrefix="1" applyFont="1" applyAlignment="1">
      <alignment horizontal="left"/>
    </xf>
    <xf numFmtId="3" fontId="22" fillId="0" borderId="0" xfId="0" quotePrefix="1" applyNumberFormat="1" applyFont="1" applyFill="1" applyBorder="1" applyAlignment="1">
      <alignment horizontal="left"/>
    </xf>
    <xf numFmtId="166" fontId="23" fillId="0" borderId="0" xfId="0" applyNumberFormat="1" applyFont="1" applyBorder="1" applyAlignment="1">
      <alignment horizontal="right"/>
    </xf>
    <xf numFmtId="165" fontId="23" fillId="0" borderId="0" xfId="1" applyNumberFormat="1" applyFont="1" applyBorder="1" applyAlignment="1">
      <alignment horizontal="right"/>
    </xf>
    <xf numFmtId="0" fontId="22" fillId="0" borderId="2" xfId="0" quotePrefix="1" applyFont="1" applyBorder="1" applyAlignment="1">
      <alignment horizontal="left"/>
    </xf>
    <xf numFmtId="165" fontId="23" fillId="0" borderId="2" xfId="1" applyNumberFormat="1" applyFont="1" applyBorder="1" applyAlignment="1">
      <alignment horizontal="right"/>
    </xf>
    <xf numFmtId="0" fontId="22" fillId="0" borderId="0" xfId="0" applyFont="1" applyBorder="1"/>
    <xf numFmtId="0" fontId="26" fillId="0" borderId="0" xfId="0" applyFont="1" applyAlignment="1"/>
    <xf numFmtId="0" fontId="29" fillId="0" borderId="2" xfId="0" applyFont="1" applyBorder="1" applyAlignment="1"/>
    <xf numFmtId="0" fontId="26" fillId="0" borderId="2" xfId="0" applyFont="1" applyBorder="1" applyAlignment="1"/>
    <xf numFmtId="0" fontId="26" fillId="0" borderId="0" xfId="0" applyFont="1" applyBorder="1" applyAlignment="1"/>
    <xf numFmtId="0" fontId="26" fillId="0" borderId="1" xfId="0" applyFont="1" applyBorder="1" applyAlignment="1">
      <alignment horizontal="centerContinuous"/>
    </xf>
    <xf numFmtId="0" fontId="26" fillId="0" borderId="2" xfId="0" applyFont="1" applyBorder="1" applyAlignment="1">
      <alignment horizontal="center"/>
    </xf>
    <xf numFmtId="0" fontId="26" fillId="0" borderId="1" xfId="0" applyFont="1" applyBorder="1" applyAlignment="1">
      <alignment horizontal="center" wrapText="1"/>
    </xf>
    <xf numFmtId="0" fontId="22" fillId="0" borderId="1" xfId="0" applyFont="1" applyFill="1" applyBorder="1" applyAlignment="1">
      <alignment horizontal="center" wrapText="1"/>
    </xf>
    <xf numFmtId="0" fontId="26" fillId="0" borderId="2" xfId="0" applyFont="1" applyBorder="1" applyAlignment="1">
      <alignment horizontal="right" wrapText="1"/>
    </xf>
    <xf numFmtId="0" fontId="26" fillId="0" borderId="0" xfId="0" applyFont="1" applyAlignment="1">
      <alignment horizontal="right"/>
    </xf>
    <xf numFmtId="0" fontId="28" fillId="0" borderId="0" xfId="0" applyFont="1" applyAlignment="1">
      <alignment horizontal="centerContinuous"/>
    </xf>
    <xf numFmtId="165" fontId="28" fillId="0" borderId="0" xfId="0" applyNumberFormat="1" applyFont="1" applyAlignment="1">
      <alignment horizontal="centerContinuous"/>
    </xf>
    <xf numFmtId="0" fontId="26" fillId="0" borderId="0" xfId="0" applyFont="1" applyAlignment="1">
      <alignment horizontal="centerContinuous"/>
    </xf>
    <xf numFmtId="3" fontId="26" fillId="0" borderId="0" xfId="0" applyNumberFormat="1" applyFont="1" applyAlignment="1">
      <alignment horizontal="centerContinuous"/>
    </xf>
    <xf numFmtId="0" fontId="26" fillId="0" borderId="0" xfId="0" applyFont="1" applyFill="1" applyBorder="1" applyAlignment="1"/>
    <xf numFmtId="3" fontId="26" fillId="0" borderId="0" xfId="0" applyNumberFormat="1" applyFont="1" applyFill="1" applyBorder="1"/>
    <xf numFmtId="165" fontId="28" fillId="0" borderId="0" xfId="0" applyNumberFormat="1" applyFont="1" applyAlignment="1"/>
    <xf numFmtId="166" fontId="28" fillId="0" borderId="0" xfId="0" applyNumberFormat="1" applyFont="1" applyFill="1" applyBorder="1"/>
    <xf numFmtId="3" fontId="29" fillId="0" borderId="2" xfId="0" applyNumberFormat="1" applyFont="1" applyBorder="1" applyAlignment="1"/>
    <xf numFmtId="165" fontId="29" fillId="0" borderId="2" xfId="0" applyNumberFormat="1" applyFont="1" applyBorder="1" applyAlignment="1"/>
    <xf numFmtId="3" fontId="26" fillId="0" borderId="0" xfId="0" applyNumberFormat="1" applyFont="1" applyAlignment="1">
      <alignment horizontal="right" vertical="center" wrapText="1"/>
    </xf>
    <xf numFmtId="0" fontId="28" fillId="0" borderId="0" xfId="0" applyFont="1"/>
    <xf numFmtId="0" fontId="29" fillId="0" borderId="0" xfId="0" applyFont="1"/>
    <xf numFmtId="165" fontId="28" fillId="0" borderId="0" xfId="0" applyNumberFormat="1" applyFont="1"/>
    <xf numFmtId="0" fontId="26" fillId="0" borderId="0" xfId="0" applyFont="1" applyAlignment="1">
      <alignment horizontal="center"/>
    </xf>
    <xf numFmtId="168" fontId="26" fillId="0" borderId="0" xfId="12" applyNumberFormat="1" applyFont="1"/>
    <xf numFmtId="165" fontId="26" fillId="0" borderId="0" xfId="0" applyNumberFormat="1" applyFont="1"/>
    <xf numFmtId="167" fontId="26" fillId="0" borderId="0" xfId="12" applyNumberFormat="1" applyFont="1"/>
    <xf numFmtId="0" fontId="26" fillId="0" borderId="0" xfId="0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28" fillId="0" borderId="2" xfId="0" applyFont="1" applyBorder="1" applyAlignment="1">
      <alignment horizontal="center"/>
    </xf>
    <xf numFmtId="166" fontId="28" fillId="0" borderId="0" xfId="0" applyNumberFormat="1" applyFont="1"/>
    <xf numFmtId="166" fontId="26" fillId="0" borderId="0" xfId="0" applyNumberFormat="1" applyFont="1"/>
    <xf numFmtId="167" fontId="26" fillId="0" borderId="0" xfId="0" applyNumberFormat="1" applyFont="1"/>
    <xf numFmtId="0" fontId="26" fillId="0" borderId="2" xfId="0" applyFont="1" applyBorder="1"/>
    <xf numFmtId="3" fontId="22" fillId="0" borderId="7" xfId="0" applyNumberFormat="1" applyFont="1" applyFill="1" applyBorder="1" applyAlignment="1">
      <alignment horizontal="center" vertical="center"/>
    </xf>
    <xf numFmtId="3" fontId="22" fillId="0" borderId="6" xfId="0" applyNumberFormat="1" applyFont="1" applyFill="1" applyBorder="1" applyAlignment="1">
      <alignment horizontal="center" vertical="center"/>
    </xf>
    <xf numFmtId="3" fontId="22" fillId="0" borderId="0" xfId="0" applyNumberFormat="1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3" fontId="26" fillId="0" borderId="0" xfId="0" applyNumberFormat="1" applyFont="1" applyAlignment="1">
      <alignment horizontal="center"/>
    </xf>
    <xf numFmtId="3" fontId="29" fillId="0" borderId="0" xfId="0" applyNumberFormat="1" applyFont="1" applyAlignment="1">
      <alignment horizontal="center"/>
    </xf>
    <xf numFmtId="3" fontId="29" fillId="0" borderId="0" xfId="0" applyNumberFormat="1" applyFont="1"/>
    <xf numFmtId="166" fontId="28" fillId="0" borderId="0" xfId="0" applyNumberFormat="1" applyFont="1" applyAlignment="1">
      <alignment horizontal="center"/>
    </xf>
    <xf numFmtId="0" fontId="22" fillId="0" borderId="0" xfId="0" applyFont="1" applyFill="1" applyBorder="1" applyAlignment="1">
      <alignment vertical="top"/>
    </xf>
    <xf numFmtId="0" fontId="26" fillId="0" borderId="0" xfId="0" applyFont="1" applyFill="1"/>
    <xf numFmtId="0" fontId="22" fillId="0" borderId="4" xfId="0" applyFont="1" applyFill="1" applyBorder="1" applyAlignment="1">
      <alignment vertical="top"/>
    </xf>
    <xf numFmtId="9" fontId="26" fillId="0" borderId="0" xfId="0" applyNumberFormat="1" applyFont="1"/>
    <xf numFmtId="3" fontId="26" fillId="0" borderId="0" xfId="0" quotePrefix="1" applyNumberFormat="1" applyFont="1" applyAlignment="1">
      <alignment horizontal="right"/>
    </xf>
    <xf numFmtId="0" fontId="22" fillId="0" borderId="0" xfId="11" applyFont="1" applyFill="1" applyBorder="1" applyAlignment="1">
      <alignment vertical="top" wrapText="1"/>
    </xf>
    <xf numFmtId="1" fontId="28" fillId="0" borderId="0" xfId="0" applyNumberFormat="1" applyFont="1" applyAlignment="1">
      <alignment horizontal="center"/>
    </xf>
    <xf numFmtId="3" fontId="23" fillId="0" borderId="7" xfId="0" applyNumberFormat="1" applyFont="1" applyFill="1" applyBorder="1" applyAlignment="1">
      <alignment horizontal="center" vertical="center"/>
    </xf>
    <xf numFmtId="3" fontId="23" fillId="0" borderId="6" xfId="0" applyNumberFormat="1" applyFont="1" applyFill="1" applyBorder="1" applyAlignment="1">
      <alignment horizontal="center" vertical="center"/>
    </xf>
    <xf numFmtId="3" fontId="23" fillId="0" borderId="0" xfId="0" applyNumberFormat="1" applyFont="1" applyFill="1" applyBorder="1" applyAlignment="1">
      <alignment horizontal="center" vertical="center"/>
    </xf>
    <xf numFmtId="0" fontId="26" fillId="0" borderId="2" xfId="0" applyFont="1" applyBorder="1" applyAlignment="1">
      <alignment horizontal="center" wrapText="1"/>
    </xf>
    <xf numFmtId="1" fontId="28" fillId="0" borderId="0" xfId="1" applyNumberFormat="1" applyFont="1"/>
    <xf numFmtId="0" fontId="29" fillId="0" borderId="0" xfId="0" applyFont="1" applyBorder="1"/>
    <xf numFmtId="168" fontId="29" fillId="0" borderId="0" xfId="12" applyNumberFormat="1" applyFont="1" applyBorder="1"/>
    <xf numFmtId="1" fontId="32" fillId="0" borderId="0" xfId="1" applyNumberFormat="1" applyFont="1" applyBorder="1"/>
    <xf numFmtId="165" fontId="32" fillId="0" borderId="0" xfId="0" applyNumberFormat="1" applyFont="1" applyBorder="1"/>
    <xf numFmtId="167" fontId="29" fillId="0" borderId="0" xfId="12" applyNumberFormat="1" applyFont="1" applyBorder="1"/>
    <xf numFmtId="0" fontId="26" fillId="0" borderId="1" xfId="0" applyFont="1" applyBorder="1"/>
    <xf numFmtId="165" fontId="2" fillId="0" borderId="0" xfId="5" applyNumberFormat="1"/>
    <xf numFmtId="165" fontId="2" fillId="0" borderId="0" xfId="5" applyNumberFormat="1" applyBorder="1"/>
    <xf numFmtId="0" fontId="33" fillId="0" borderId="0" xfId="0" applyFont="1"/>
    <xf numFmtId="0" fontId="33" fillId="0" borderId="0" xfId="0" applyFont="1" applyAlignment="1">
      <alignment vertical="center"/>
    </xf>
    <xf numFmtId="0" fontId="33" fillId="0" borderId="0" xfId="0" applyFont="1" applyBorder="1"/>
    <xf numFmtId="0" fontId="33" fillId="0" borderId="2" xfId="0" applyFont="1" applyBorder="1"/>
    <xf numFmtId="0" fontId="33" fillId="0" borderId="0" xfId="0" applyFont="1" applyBorder="1" applyAlignment="1">
      <alignment vertical="center"/>
    </xf>
    <xf numFmtId="0" fontId="34" fillId="0" borderId="0" xfId="0" applyFont="1" applyBorder="1" applyAlignment="1">
      <alignment horizontal="center" vertical="center" wrapText="1"/>
    </xf>
    <xf numFmtId="0" fontId="33" fillId="0" borderId="2" xfId="0" applyFont="1" applyBorder="1" applyAlignment="1">
      <alignment vertical="center"/>
    </xf>
    <xf numFmtId="0" fontId="33" fillId="0" borderId="2" xfId="0" applyFont="1" applyBorder="1" applyAlignment="1">
      <alignment horizontal="center" wrapText="1"/>
    </xf>
    <xf numFmtId="0" fontId="33" fillId="0" borderId="2" xfId="0" applyFont="1" applyBorder="1" applyAlignment="1">
      <alignment horizontal="center"/>
    </xf>
    <xf numFmtId="0" fontId="34" fillId="0" borderId="2" xfId="0" applyFont="1" applyBorder="1" applyAlignment="1">
      <alignment horizontal="center" wrapText="1"/>
    </xf>
    <xf numFmtId="0" fontId="33" fillId="0" borderId="0" xfId="0" applyFont="1" applyBorder="1" applyAlignment="1">
      <alignment vertical="center" wrapText="1"/>
    </xf>
    <xf numFmtId="3" fontId="33" fillId="0" borderId="0" xfId="0" applyNumberFormat="1" applyFont="1" applyBorder="1" applyAlignment="1">
      <alignment horizontal="right" vertical="center"/>
    </xf>
    <xf numFmtId="0" fontId="34" fillId="0" borderId="0" xfId="0" applyFont="1" applyBorder="1" applyAlignment="1">
      <alignment horizontal="right" vertical="center"/>
    </xf>
    <xf numFmtId="0" fontId="33" fillId="0" borderId="0" xfId="0" applyFont="1" applyBorder="1" applyAlignment="1">
      <alignment horizontal="right" vertical="center"/>
    </xf>
    <xf numFmtId="0" fontId="36" fillId="0" borderId="0" xfId="0" applyFont="1" applyBorder="1" applyAlignment="1">
      <alignment vertical="center" wrapText="1"/>
    </xf>
    <xf numFmtId="0" fontId="38" fillId="0" borderId="0" xfId="0" applyFont="1" applyBorder="1" applyAlignment="1">
      <alignment vertical="center"/>
    </xf>
    <xf numFmtId="165" fontId="34" fillId="0" borderId="0" xfId="0" applyNumberFormat="1" applyFont="1" applyBorder="1" applyAlignment="1">
      <alignment horizontal="right" vertical="center"/>
    </xf>
    <xf numFmtId="165" fontId="34" fillId="0" borderId="0" xfId="0" applyNumberFormat="1" applyFont="1" applyBorder="1" applyAlignment="1">
      <alignment vertical="center"/>
    </xf>
    <xf numFmtId="165" fontId="34" fillId="0" borderId="0" xfId="0" applyNumberFormat="1" applyFont="1" applyBorder="1"/>
    <xf numFmtId="0" fontId="0" fillId="0" borderId="2" xfId="0" applyBorder="1"/>
    <xf numFmtId="0" fontId="0" fillId="0" borderId="0" xfId="0" applyBorder="1"/>
    <xf numFmtId="0" fontId="0" fillId="0" borderId="0" xfId="0" applyBorder="1" applyAlignment="1">
      <alignment vertical="center" wrapText="1"/>
    </xf>
    <xf numFmtId="0" fontId="0" fillId="0" borderId="2" xfId="0" applyBorder="1" applyAlignment="1">
      <alignment vertical="center"/>
    </xf>
    <xf numFmtId="0" fontId="39" fillId="0" borderId="2" xfId="0" applyFont="1" applyBorder="1" applyAlignment="1">
      <alignment horizontal="center"/>
    </xf>
    <xf numFmtId="0" fontId="39" fillId="0" borderId="0" xfId="0" applyFont="1" applyAlignment="1">
      <alignment vertical="center"/>
    </xf>
    <xf numFmtId="0" fontId="40" fillId="0" borderId="0" xfId="0" applyFont="1" applyAlignment="1">
      <alignment horizontal="right" vertical="center"/>
    </xf>
    <xf numFmtId="3" fontId="39" fillId="0" borderId="0" xfId="0" applyNumberFormat="1" applyFont="1" applyAlignment="1">
      <alignment horizontal="right" vertical="center"/>
    </xf>
    <xf numFmtId="165" fontId="40" fillId="0" borderId="0" xfId="0" applyNumberFormat="1" applyFont="1" applyAlignment="1">
      <alignment horizontal="right" vertical="center"/>
    </xf>
    <xf numFmtId="0" fontId="0" fillId="0" borderId="0" xfId="0" applyAlignment="1">
      <alignment vertical="center" wrapText="1"/>
    </xf>
    <xf numFmtId="0" fontId="39" fillId="0" borderId="0" xfId="0" applyFont="1" applyAlignment="1">
      <alignment horizontal="left" vertical="center" indent="1"/>
    </xf>
    <xf numFmtId="0" fontId="39" fillId="0" borderId="0" xfId="0" applyFont="1" applyAlignment="1">
      <alignment horizontal="right" vertical="center"/>
    </xf>
    <xf numFmtId="0" fontId="39" fillId="0" borderId="0" xfId="0" applyFont="1" applyBorder="1" applyAlignment="1">
      <alignment vertical="center"/>
    </xf>
    <xf numFmtId="0" fontId="40" fillId="0" borderId="0" xfId="0" applyFont="1" applyBorder="1" applyAlignment="1">
      <alignment horizontal="right" vertical="center"/>
    </xf>
    <xf numFmtId="0" fontId="39" fillId="0" borderId="0" xfId="0" applyFont="1" applyBorder="1" applyAlignment="1">
      <alignment horizontal="right" vertical="center"/>
    </xf>
    <xf numFmtId="165" fontId="40" fillId="0" borderId="0" xfId="0" applyNumberFormat="1" applyFont="1" applyBorder="1" applyAlignment="1">
      <alignment horizontal="right" vertical="center"/>
    </xf>
    <xf numFmtId="3" fontId="39" fillId="0" borderId="0" xfId="0" applyNumberFormat="1" applyFont="1" applyBorder="1" applyAlignment="1">
      <alignment horizontal="right" vertical="center"/>
    </xf>
    <xf numFmtId="0" fontId="26" fillId="0" borderId="0" xfId="0" quotePrefix="1" applyFont="1" applyAlignment="1">
      <alignment horizontal="right"/>
    </xf>
    <xf numFmtId="0" fontId="26" fillId="0" borderId="0" xfId="0" applyFont="1" applyBorder="1" applyAlignment="1">
      <alignment horizontal="center" vertical="center" wrapText="1"/>
    </xf>
    <xf numFmtId="165" fontId="28" fillId="0" borderId="0" xfId="0" applyNumberFormat="1" applyFont="1" applyAlignment="1">
      <alignment horizontal="center"/>
    </xf>
    <xf numFmtId="165" fontId="32" fillId="0" borderId="0" xfId="0" applyNumberFormat="1" applyFont="1" applyAlignment="1">
      <alignment horizontal="center"/>
    </xf>
    <xf numFmtId="166" fontId="32" fillId="0" borderId="0" xfId="0" applyNumberFormat="1" applyFont="1" applyAlignment="1">
      <alignment horizontal="center"/>
    </xf>
    <xf numFmtId="0" fontId="22" fillId="0" borderId="0" xfId="11" applyFont="1" applyFill="1" applyBorder="1" applyAlignment="1">
      <alignment horizontal="center" vertical="center" wrapText="1"/>
    </xf>
    <xf numFmtId="0" fontId="24" fillId="0" borderId="0" xfId="11" applyFont="1" applyFill="1" applyBorder="1" applyAlignment="1">
      <alignment vertical="top" wrapText="1"/>
    </xf>
    <xf numFmtId="3" fontId="29" fillId="0" borderId="0" xfId="0" applyNumberFormat="1" applyFont="1" applyBorder="1" applyAlignment="1">
      <alignment horizontal="center"/>
    </xf>
    <xf numFmtId="0" fontId="28" fillId="0" borderId="2" xfId="0" applyFont="1" applyBorder="1" applyAlignment="1"/>
    <xf numFmtId="0" fontId="29" fillId="0" borderId="0" xfId="0" applyFont="1" applyBorder="1" applyAlignment="1"/>
    <xf numFmtId="3" fontId="29" fillId="0" borderId="0" xfId="0" applyNumberFormat="1" applyFont="1" applyBorder="1" applyAlignment="1"/>
    <xf numFmtId="0" fontId="28" fillId="0" borderId="0" xfId="0" applyFont="1" applyBorder="1" applyAlignment="1"/>
    <xf numFmtId="165" fontId="29" fillId="0" borderId="0" xfId="0" applyNumberFormat="1" applyFont="1" applyBorder="1" applyAlignment="1"/>
    <xf numFmtId="0" fontId="0" fillId="0" borderId="0" xfId="0" applyBorder="1" applyAlignment="1">
      <alignment vertical="center"/>
    </xf>
    <xf numFmtId="0" fontId="39" fillId="0" borderId="0" xfId="0" applyFont="1" applyBorder="1" applyAlignment="1">
      <alignment horizontal="center"/>
    </xf>
    <xf numFmtId="0" fontId="6" fillId="0" borderId="0" xfId="10"/>
    <xf numFmtId="0" fontId="41" fillId="0" borderId="0" xfId="10" applyFont="1"/>
    <xf numFmtId="0" fontId="42" fillId="0" borderId="0" xfId="10" applyFont="1"/>
    <xf numFmtId="0" fontId="43" fillId="0" borderId="0" xfId="10" applyFont="1"/>
    <xf numFmtId="3" fontId="2" fillId="0" borderId="5" xfId="10" applyNumberFormat="1" applyFont="1" applyFill="1" applyBorder="1" applyAlignment="1"/>
    <xf numFmtId="165" fontId="6" fillId="0" borderId="0" xfId="10" applyNumberFormat="1"/>
    <xf numFmtId="0" fontId="2" fillId="0" borderId="5" xfId="10" applyNumberFormat="1" applyFont="1" applyFill="1" applyBorder="1" applyAlignment="1"/>
    <xf numFmtId="3" fontId="6" fillId="0" borderId="0" xfId="10" applyNumberFormat="1"/>
    <xf numFmtId="0" fontId="2" fillId="0" borderId="0" xfId="10" applyNumberFormat="1" applyFont="1" applyFill="1" applyBorder="1" applyAlignment="1"/>
    <xf numFmtId="0" fontId="6" fillId="0" borderId="0" xfId="10" applyBorder="1"/>
    <xf numFmtId="3" fontId="2" fillId="0" borderId="0" xfId="10" applyNumberFormat="1" applyFont="1" applyFill="1" applyBorder="1" applyAlignment="1"/>
    <xf numFmtId="166" fontId="2" fillId="0" borderId="0" xfId="10" applyNumberFormat="1" applyFont="1" applyFill="1" applyBorder="1" applyAlignment="1"/>
    <xf numFmtId="1" fontId="6" fillId="0" borderId="0" xfId="10" applyNumberFormat="1"/>
    <xf numFmtId="0" fontId="22" fillId="0" borderId="0" xfId="0" applyFont="1" applyBorder="1" applyAlignment="1">
      <alignment horizontal="left" vertical="top" wrapText="1"/>
    </xf>
    <xf numFmtId="0" fontId="26" fillId="0" borderId="0" xfId="0" applyFont="1" applyBorder="1" applyAlignment="1">
      <alignment horizontal="left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22" fillId="0" borderId="0" xfId="11" applyFont="1" applyFill="1" applyBorder="1" applyAlignment="1">
      <alignment horizontal="left" vertical="top" wrapText="1"/>
    </xf>
    <xf numFmtId="0" fontId="24" fillId="0" borderId="0" xfId="11" applyFont="1" applyFill="1" applyBorder="1" applyAlignment="1">
      <alignment horizontal="left" vertical="top" wrapText="1"/>
    </xf>
    <xf numFmtId="0" fontId="22" fillId="0" borderId="3" xfId="11" applyFont="1" applyFill="1" applyBorder="1" applyAlignment="1">
      <alignment horizontal="center" vertical="center" wrapText="1"/>
    </xf>
    <xf numFmtId="0" fontId="22" fillId="0" borderId="2" xfId="11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/>
    </xf>
    <xf numFmtId="0" fontId="22" fillId="0" borderId="0" xfId="5" applyFont="1" applyFill="1" applyBorder="1" applyAlignment="1">
      <alignment horizontal="left" vertical="top" wrapText="1"/>
    </xf>
    <xf numFmtId="0" fontId="24" fillId="0" borderId="2" xfId="5" applyFont="1" applyFill="1" applyBorder="1" applyAlignment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" fillId="0" borderId="1" xfId="5" applyFont="1" applyBorder="1" applyAlignment="1">
      <alignment horizontal="center" vertical="center" wrapText="1"/>
    </xf>
    <xf numFmtId="0" fontId="23" fillId="0" borderId="0" xfId="5" applyFont="1" applyFill="1" applyBorder="1" applyAlignment="1">
      <alignment horizontal="left"/>
    </xf>
    <xf numFmtId="0" fontId="33" fillId="0" borderId="2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39" fillId="0" borderId="0" xfId="0" applyFont="1" applyBorder="1" applyAlignment="1">
      <alignment horizontal="center" wrapText="1"/>
    </xf>
    <xf numFmtId="0" fontId="39" fillId="0" borderId="0" xfId="0" applyFont="1" applyBorder="1" applyAlignment="1">
      <alignment horizontal="center"/>
    </xf>
    <xf numFmtId="0" fontId="26" fillId="0" borderId="3" xfId="0" applyFont="1" applyBorder="1" applyAlignment="1">
      <alignment horizontal="center"/>
    </xf>
    <xf numFmtId="0" fontId="24" fillId="0" borderId="3" xfId="5" applyFont="1" applyFill="1" applyBorder="1" applyAlignment="1">
      <alignment horizontal="center" vertical="center" wrapText="1"/>
    </xf>
    <xf numFmtId="0" fontId="39" fillId="0" borderId="3" xfId="0" applyFont="1" applyBorder="1" applyAlignment="1">
      <alignment horizontal="center"/>
    </xf>
  </cellXfs>
  <cellStyles count="72">
    <cellStyle name="20% - Colore 1 2" xfId="13" xr:uid="{00000000-0005-0000-0000-000000000000}"/>
    <cellStyle name="20% - Colore 2 2" xfId="14" xr:uid="{00000000-0005-0000-0000-000001000000}"/>
    <cellStyle name="20% - Colore 3 2" xfId="15" xr:uid="{00000000-0005-0000-0000-000002000000}"/>
    <cellStyle name="20% - Colore 4 2" xfId="16" xr:uid="{00000000-0005-0000-0000-000003000000}"/>
    <cellStyle name="20% - Colore 5 2" xfId="17" xr:uid="{00000000-0005-0000-0000-000004000000}"/>
    <cellStyle name="20% - Colore 6 2" xfId="18" xr:uid="{00000000-0005-0000-0000-000005000000}"/>
    <cellStyle name="40% - Colore 1 2" xfId="19" xr:uid="{00000000-0005-0000-0000-000006000000}"/>
    <cellStyle name="40% - Colore 2 2" xfId="20" xr:uid="{00000000-0005-0000-0000-000007000000}"/>
    <cellStyle name="40% - Colore 3 2" xfId="21" xr:uid="{00000000-0005-0000-0000-000008000000}"/>
    <cellStyle name="40% - Colore 4 2" xfId="22" xr:uid="{00000000-0005-0000-0000-000009000000}"/>
    <cellStyle name="40% - Colore 5 2" xfId="23" xr:uid="{00000000-0005-0000-0000-00000A000000}"/>
    <cellStyle name="40% - Colore 6 2" xfId="24" xr:uid="{00000000-0005-0000-0000-00000B000000}"/>
    <cellStyle name="60% - Colore 1 2" xfId="25" xr:uid="{00000000-0005-0000-0000-00000C000000}"/>
    <cellStyle name="60% - Colore 2 2" xfId="26" xr:uid="{00000000-0005-0000-0000-00000D000000}"/>
    <cellStyle name="60% - Colore 3 2" xfId="27" xr:uid="{00000000-0005-0000-0000-00000E000000}"/>
    <cellStyle name="60% - Colore 4 2" xfId="28" xr:uid="{00000000-0005-0000-0000-00000F000000}"/>
    <cellStyle name="60% - Colore 5 2" xfId="29" xr:uid="{00000000-0005-0000-0000-000010000000}"/>
    <cellStyle name="60% - Colore 6 2" xfId="30" xr:uid="{00000000-0005-0000-0000-000011000000}"/>
    <cellStyle name="Calcolo 2" xfId="31" xr:uid="{00000000-0005-0000-0000-000012000000}"/>
    <cellStyle name="Cella collegata 2" xfId="32" xr:uid="{00000000-0005-0000-0000-000013000000}"/>
    <cellStyle name="Cella da controllare 2" xfId="33" xr:uid="{00000000-0005-0000-0000-000014000000}"/>
    <cellStyle name="Colore 1 2" xfId="34" xr:uid="{00000000-0005-0000-0000-000015000000}"/>
    <cellStyle name="Colore 2 2" xfId="35" xr:uid="{00000000-0005-0000-0000-000016000000}"/>
    <cellStyle name="Colore 3 2" xfId="36" xr:uid="{00000000-0005-0000-0000-000017000000}"/>
    <cellStyle name="Colore 4 2" xfId="37" xr:uid="{00000000-0005-0000-0000-000018000000}"/>
    <cellStyle name="Colore 5 2" xfId="38" xr:uid="{00000000-0005-0000-0000-000019000000}"/>
    <cellStyle name="Colore 6 2" xfId="39" xr:uid="{00000000-0005-0000-0000-00001A000000}"/>
    <cellStyle name="Euro" xfId="40" xr:uid="{00000000-0005-0000-0000-00001B000000}"/>
    <cellStyle name="Input 2" xfId="41" xr:uid="{00000000-0005-0000-0000-00001C000000}"/>
    <cellStyle name="Migliaia 2" xfId="12" xr:uid="{00000000-0005-0000-0000-00001D000000}"/>
    <cellStyle name="Migliaia 2 2" xfId="42" xr:uid="{00000000-0005-0000-0000-00001E000000}"/>
    <cellStyle name="Migliaia 2 3" xfId="43" xr:uid="{00000000-0005-0000-0000-00001F000000}"/>
    <cellStyle name="Migliaia 2 4" xfId="44" xr:uid="{00000000-0005-0000-0000-000020000000}"/>
    <cellStyle name="Migliaia 2 5" xfId="45" xr:uid="{00000000-0005-0000-0000-000021000000}"/>
    <cellStyle name="Migliaia 2 6" xfId="46" xr:uid="{00000000-0005-0000-0000-000022000000}"/>
    <cellStyle name="Migliaia 2 7" xfId="47" xr:uid="{00000000-0005-0000-0000-000023000000}"/>
    <cellStyle name="Migliaia 3" xfId="3" xr:uid="{00000000-0005-0000-0000-000024000000}"/>
    <cellStyle name="Migliaia 3 2" xfId="48" xr:uid="{00000000-0005-0000-0000-000025000000}"/>
    <cellStyle name="Neutrale 2" xfId="49" xr:uid="{00000000-0005-0000-0000-000026000000}"/>
    <cellStyle name="Normale" xfId="0" builtinId="0"/>
    <cellStyle name="Normale 2" xfId="5" xr:uid="{00000000-0005-0000-0000-000028000000}"/>
    <cellStyle name="Normale 2 2" xfId="8" xr:uid="{00000000-0005-0000-0000-000029000000}"/>
    <cellStyle name="Normale 2 3" xfId="50" xr:uid="{00000000-0005-0000-0000-00002A000000}"/>
    <cellStyle name="Normale 2 4" xfId="51" xr:uid="{00000000-0005-0000-0000-00002B000000}"/>
    <cellStyle name="Normale 2 5" xfId="52" xr:uid="{00000000-0005-0000-0000-00002C000000}"/>
    <cellStyle name="Normale 2 6" xfId="53" xr:uid="{00000000-0005-0000-0000-00002D000000}"/>
    <cellStyle name="Normale 2 7" xfId="54" xr:uid="{00000000-0005-0000-0000-00002E000000}"/>
    <cellStyle name="Normale 3" xfId="2" xr:uid="{00000000-0005-0000-0000-00002F000000}"/>
    <cellStyle name="Normale 4" xfId="9" xr:uid="{00000000-0005-0000-0000-000030000000}"/>
    <cellStyle name="Normale 5" xfId="7" xr:uid="{00000000-0005-0000-0000-000031000000}"/>
    <cellStyle name="Normale 6" xfId="10" xr:uid="{00000000-0005-0000-0000-000032000000}"/>
    <cellStyle name="Normale 7" xfId="11" xr:uid="{00000000-0005-0000-0000-000033000000}"/>
    <cellStyle name="Nota 2" xfId="55" xr:uid="{00000000-0005-0000-0000-000034000000}"/>
    <cellStyle name="Nuovo" xfId="56" xr:uid="{00000000-0005-0000-0000-000035000000}"/>
    <cellStyle name="Nuovo 2" xfId="57" xr:uid="{00000000-0005-0000-0000-000036000000}"/>
    <cellStyle name="Nuovo 3" xfId="58" xr:uid="{00000000-0005-0000-0000-000037000000}"/>
    <cellStyle name="Nuovo 3 2" xfId="59" xr:uid="{00000000-0005-0000-0000-000038000000}"/>
    <cellStyle name="Output 2" xfId="60" xr:uid="{00000000-0005-0000-0000-000039000000}"/>
    <cellStyle name="Percentuale" xfId="1" builtinId="5"/>
    <cellStyle name="Percentuale 2" xfId="6" xr:uid="{00000000-0005-0000-0000-00003B000000}"/>
    <cellStyle name="Percentuale 8" xfId="4" xr:uid="{00000000-0005-0000-0000-00003C000000}"/>
    <cellStyle name="Testo avviso 2" xfId="61" xr:uid="{00000000-0005-0000-0000-00003D000000}"/>
    <cellStyle name="Testo descrittivo 2" xfId="62" xr:uid="{00000000-0005-0000-0000-00003E000000}"/>
    <cellStyle name="Titolo 1 2" xfId="63" xr:uid="{00000000-0005-0000-0000-00003F000000}"/>
    <cellStyle name="Titolo 2 2" xfId="64" xr:uid="{00000000-0005-0000-0000-000040000000}"/>
    <cellStyle name="Titolo 3 2" xfId="65" xr:uid="{00000000-0005-0000-0000-000041000000}"/>
    <cellStyle name="Titolo 4 2" xfId="66" xr:uid="{00000000-0005-0000-0000-000042000000}"/>
    <cellStyle name="Titolo 5" xfId="67" xr:uid="{00000000-0005-0000-0000-000043000000}"/>
    <cellStyle name="Totale 2" xfId="68" xr:uid="{00000000-0005-0000-0000-000044000000}"/>
    <cellStyle name="Valore non valido 2" xfId="69" xr:uid="{00000000-0005-0000-0000-000045000000}"/>
    <cellStyle name="Valore valido 2" xfId="70" xr:uid="{00000000-0005-0000-0000-000046000000}"/>
    <cellStyle name="Valuta (0)_Tavole 1-5 Vol -2002" xfId="71" xr:uid="{00000000-0005-0000-0000-00004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</c:spPr>
          <c:invertIfNegative val="0"/>
          <c:dPt>
            <c:idx val="8"/>
            <c:invertIfNegative val="0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1-9D5D-4279-9AB9-07F7E2D7BEBD}"/>
              </c:ext>
            </c:extLst>
          </c:dPt>
          <c:cat>
            <c:strRef>
              <c:f>'f1'!$A$4:$A$24</c:f>
              <c:strCache>
                <c:ptCount val="21"/>
                <c:pt idx="0">
                  <c:v>Valle d'Aosta</c:v>
                </c:pt>
                <c:pt idx="1">
                  <c:v>Lombardia</c:v>
                </c:pt>
                <c:pt idx="2">
                  <c:v>Piemonte</c:v>
                </c:pt>
                <c:pt idx="3">
                  <c:v>Liguria</c:v>
                </c:pt>
                <c:pt idx="4">
                  <c:v>Marche</c:v>
                </c:pt>
                <c:pt idx="5">
                  <c:v>Emilia-Romagna</c:v>
                </c:pt>
                <c:pt idx="6">
                  <c:v>Campania</c:v>
                </c:pt>
                <c:pt idx="7">
                  <c:v>Friuli Venezia Giulia</c:v>
                </c:pt>
                <c:pt idx="8">
                  <c:v>ITALIA</c:v>
                </c:pt>
                <c:pt idx="9">
                  <c:v>Sardegna</c:v>
                </c:pt>
                <c:pt idx="10">
                  <c:v>Veneto</c:v>
                </c:pt>
                <c:pt idx="11">
                  <c:v>Sicilia</c:v>
                </c:pt>
                <c:pt idx="12">
                  <c:v>Toscana</c:v>
                </c:pt>
                <c:pt idx="13">
                  <c:v>Umbria</c:v>
                </c:pt>
                <c:pt idx="14">
                  <c:v>Lazio</c:v>
                </c:pt>
                <c:pt idx="15">
                  <c:v>Abruzzo</c:v>
                </c:pt>
                <c:pt idx="16">
                  <c:v>Molise</c:v>
                </c:pt>
                <c:pt idx="17">
                  <c:v>Basilicata</c:v>
                </c:pt>
                <c:pt idx="18">
                  <c:v>Puglia</c:v>
                </c:pt>
                <c:pt idx="19">
                  <c:v>Calabria</c:v>
                </c:pt>
                <c:pt idx="20">
                  <c:v>Trentino-Alto Adige</c:v>
                </c:pt>
              </c:strCache>
            </c:strRef>
          </c:cat>
          <c:val>
            <c:numRef>
              <c:f>'f1'!$B$4:$B$24</c:f>
              <c:numCache>
                <c:formatCode>0%</c:formatCode>
                <c:ptCount val="21"/>
                <c:pt idx="0">
                  <c:v>0.83745649871387506</c:v>
                </c:pt>
                <c:pt idx="1">
                  <c:v>0.65089977896382556</c:v>
                </c:pt>
                <c:pt idx="2">
                  <c:v>0.61604671194267135</c:v>
                </c:pt>
                <c:pt idx="3">
                  <c:v>0.51004953324442748</c:v>
                </c:pt>
                <c:pt idx="4">
                  <c:v>0.49089840931581147</c:v>
                </c:pt>
                <c:pt idx="5">
                  <c:v>0.46156550924231154</c:v>
                </c:pt>
                <c:pt idx="6">
                  <c:v>0.45064224962536203</c:v>
                </c:pt>
                <c:pt idx="7">
                  <c:v>0.4330320421525633</c:v>
                </c:pt>
                <c:pt idx="8">
                  <c:v>0.42139369925708164</c:v>
                </c:pt>
                <c:pt idx="9">
                  <c:v>0.42084454897785123</c:v>
                </c:pt>
                <c:pt idx="10">
                  <c:v>0.41622278142406338</c:v>
                </c:pt>
                <c:pt idx="11">
                  <c:v>0.39103037266787144</c:v>
                </c:pt>
                <c:pt idx="12">
                  <c:v>0.38915657193329123</c:v>
                </c:pt>
                <c:pt idx="13">
                  <c:v>0.38230433687076432</c:v>
                </c:pt>
                <c:pt idx="14">
                  <c:v>0.37843701243947309</c:v>
                </c:pt>
                <c:pt idx="15">
                  <c:v>0.36806443539396144</c:v>
                </c:pt>
                <c:pt idx="16">
                  <c:v>0.36715079751406543</c:v>
                </c:pt>
                <c:pt idx="17">
                  <c:v>0.34023146727809983</c:v>
                </c:pt>
                <c:pt idx="18">
                  <c:v>0.28874988302872817</c:v>
                </c:pt>
                <c:pt idx="19">
                  <c:v>0.28648640638949702</c:v>
                </c:pt>
                <c:pt idx="20">
                  <c:v>0.15617058254496566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5D-4279-9AB9-07F7E2D7BE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99663232"/>
        <c:axId val="99669120"/>
      </c:barChart>
      <c:catAx>
        <c:axId val="99663232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ln>
            <a:noFill/>
          </a:ln>
        </c:spPr>
        <c:crossAx val="99669120"/>
        <c:crosses val="autoZero"/>
        <c:auto val="1"/>
        <c:lblAlgn val="ctr"/>
        <c:lblOffset val="100"/>
        <c:noMultiLvlLbl val="0"/>
      </c:catAx>
      <c:valAx>
        <c:axId val="99669120"/>
        <c:scaling>
          <c:orientation val="minMax"/>
        </c:scaling>
        <c:delete val="0"/>
        <c:axPos val="b"/>
        <c:majorGridlines/>
        <c:numFmt formatCode="0%" sourceLinked="1"/>
        <c:majorTickMark val="out"/>
        <c:minorTickMark val="none"/>
        <c:tickLblPos val="nextTo"/>
        <c:spPr>
          <a:ln>
            <a:noFill/>
          </a:ln>
        </c:spPr>
        <c:crossAx val="99663232"/>
        <c:crosses val="max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490438950059863E-2"/>
          <c:y val="0.13461225863384563"/>
          <c:w val="0.7757665879800375"/>
          <c:h val="0.4747601657963472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'f2'!$B$71</c:f>
              <c:strCache>
                <c:ptCount val="1"/>
                <c:pt idx="0">
                  <c:v>Occupati (2016)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'f2'!$A$72:$A$80</c:f>
              <c:strCache>
                <c:ptCount val="9"/>
                <c:pt idx="0">
                  <c:v>produzione di pane, biscotti e paste alimentari</c:v>
                </c:pt>
                <c:pt idx="1">
                  <c:v>produzione di altri prodotti alimentari</c:v>
                </c:pt>
                <c:pt idx="2">
                  <c:v>produzione lattiero-casearia</c:v>
                </c:pt>
                <c:pt idx="3">
                  <c:v>lavorazione e conservazione di carne e produzione di prodotti a base di carne</c:v>
                </c:pt>
                <c:pt idx="4">
                  <c:v>produzione di oli e grassi vegetali e animali</c:v>
                </c:pt>
                <c:pt idx="5">
                  <c:v>lavorazione e conservazione di frutta e ortaggi</c:v>
                </c:pt>
                <c:pt idx="6">
                  <c:v>macinazione di granaglie, amido e prodotti amidacei</c:v>
                </c:pt>
                <c:pt idx="7">
                  <c:v>produzione di alimenti per animali</c:v>
                </c:pt>
                <c:pt idx="8">
                  <c:v>lavorazione e conservazione di pesce, crostacei e molluschi</c:v>
                </c:pt>
              </c:strCache>
            </c:strRef>
          </c:cat>
          <c:val>
            <c:numRef>
              <c:f>'f2'!$B$72:$B$80</c:f>
              <c:numCache>
                <c:formatCode>0</c:formatCode>
                <c:ptCount val="9"/>
                <c:pt idx="0">
                  <c:v>43.357472087464323</c:v>
                </c:pt>
                <c:pt idx="1">
                  <c:v>15.007463514508467</c:v>
                </c:pt>
                <c:pt idx="2">
                  <c:v>10.985486490030157</c:v>
                </c:pt>
                <c:pt idx="3">
                  <c:v>14.527882278187374</c:v>
                </c:pt>
                <c:pt idx="4">
                  <c:v>2.8613500892595991</c:v>
                </c:pt>
                <c:pt idx="5">
                  <c:v>7.554539127979103</c:v>
                </c:pt>
                <c:pt idx="6">
                  <c:v>0.36201245200205401</c:v>
                </c:pt>
                <c:pt idx="7">
                  <c:v>1.878738060898244</c:v>
                </c:pt>
                <c:pt idx="8">
                  <c:v>1.4140334244420014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FD-40F7-8306-B0FE4559922D}"/>
            </c:ext>
          </c:extLst>
        </c:ser>
        <c:ser>
          <c:idx val="1"/>
          <c:order val="1"/>
          <c:tx>
            <c:strRef>
              <c:f>'f2'!$C$71</c:f>
              <c:strCache>
                <c:ptCount val="1"/>
                <c:pt idx="0">
                  <c:v>Imprese (2015)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'f2'!$A$72:$A$80</c:f>
              <c:strCache>
                <c:ptCount val="9"/>
                <c:pt idx="0">
                  <c:v>produzione di pane, biscotti e paste alimentari</c:v>
                </c:pt>
                <c:pt idx="1">
                  <c:v>produzione di altri prodotti alimentari</c:v>
                </c:pt>
                <c:pt idx="2">
                  <c:v>produzione lattiero-casearia</c:v>
                </c:pt>
                <c:pt idx="3">
                  <c:v>lavorazione e conservazione di carne e produzione di prodotti a base di carne</c:v>
                </c:pt>
                <c:pt idx="4">
                  <c:v>produzione di oli e grassi vegetali e animali</c:v>
                </c:pt>
                <c:pt idx="5">
                  <c:v>lavorazione e conservazione di frutta e ortaggi</c:v>
                </c:pt>
                <c:pt idx="6">
                  <c:v>macinazione di granaglie, amido e prodotti amidacei</c:v>
                </c:pt>
                <c:pt idx="7">
                  <c:v>produzione di alimenti per animali</c:v>
                </c:pt>
                <c:pt idx="8">
                  <c:v>lavorazione e conservazione di pesce, crostacei e molluschi</c:v>
                </c:pt>
              </c:strCache>
            </c:strRef>
          </c:cat>
          <c:val>
            <c:numRef>
              <c:f>'f2'!$C$72:$C$80</c:f>
              <c:numCache>
                <c:formatCode>0</c:formatCode>
                <c:ptCount val="9"/>
                <c:pt idx="0">
                  <c:v>64.624453819496765</c:v>
                </c:pt>
                <c:pt idx="1">
                  <c:v>9.4357390387223141</c:v>
                </c:pt>
                <c:pt idx="2">
                  <c:v>6.5353322284164532</c:v>
                </c:pt>
                <c:pt idx="3">
                  <c:v>6.5221485610968815</c:v>
                </c:pt>
                <c:pt idx="4">
                  <c:v>6.1417055898749435</c:v>
                </c:pt>
                <c:pt idx="5">
                  <c:v>3.2507156847973486</c:v>
                </c:pt>
                <c:pt idx="6">
                  <c:v>1.7835618502335393</c:v>
                </c:pt>
                <c:pt idx="7">
                  <c:v>0.94922404700919083</c:v>
                </c:pt>
                <c:pt idx="8">
                  <c:v>0.75711918035256898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FD-40F7-8306-B0FE455992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643776"/>
        <c:axId val="99645312"/>
      </c:barChart>
      <c:scatterChart>
        <c:scatterStyle val="lineMarker"/>
        <c:varyColors val="0"/>
        <c:ser>
          <c:idx val="2"/>
          <c:order val="2"/>
          <c:tx>
            <c:v>occupati per impresa (2015)</c:v>
          </c:tx>
          <c:spPr>
            <a:ln w="28575">
              <a:noFill/>
            </a:ln>
          </c:spPr>
          <c:marker>
            <c:symbol val="circle"/>
            <c:size val="18"/>
          </c:marker>
          <c:dLbls>
            <c:dLbl>
              <c:idx val="2"/>
              <c:layout>
                <c:manualLayout>
                  <c:x val="-2.2557313079227929E-2"/>
                  <c:y val="3.170827191416096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3FD-40F7-8306-B0FE4559922D}"/>
                </c:ext>
              </c:extLst>
            </c:dLbl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yVal>
            <c:numRef>
              <c:f>'f2'!$D$72:$D$80</c:f>
              <c:numCache>
                <c:formatCode>0.0</c:formatCode>
                <c:ptCount val="9"/>
                <c:pt idx="0">
                  <c:v>4.9466674438259552</c:v>
                </c:pt>
                <c:pt idx="1">
                  <c:v>11.617365269461079</c:v>
                </c:pt>
                <c:pt idx="2">
                  <c:v>12.271181556195966</c:v>
                </c:pt>
                <c:pt idx="3">
                  <c:v>16.64395033208201</c:v>
                </c:pt>
                <c:pt idx="4">
                  <c:v>3.4437289175099663</c:v>
                </c:pt>
                <c:pt idx="5" formatCode="General">
                  <c:v>17.3</c:v>
                </c:pt>
                <c:pt idx="6">
                  <c:v>9.9556494192185845</c:v>
                </c:pt>
                <c:pt idx="7">
                  <c:v>14.615079365079366</c:v>
                </c:pt>
                <c:pt idx="8">
                  <c:v>13.452736318407959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3FD-40F7-8306-B0FE455992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643776"/>
        <c:axId val="99645312"/>
      </c:scatterChart>
      <c:catAx>
        <c:axId val="996437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9645312"/>
        <c:crosses val="autoZero"/>
        <c:auto val="1"/>
        <c:lblAlgn val="ctr"/>
        <c:lblOffset val="100"/>
        <c:noMultiLvlLbl val="0"/>
      </c:catAx>
      <c:valAx>
        <c:axId val="99645312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996437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'f3'!$A$24</c:f>
              <c:strCache>
                <c:ptCount val="1"/>
                <c:pt idx="0">
                  <c:v>Cooperative</c:v>
                </c:pt>
              </c:strCache>
            </c:strRef>
          </c:tx>
          <c:marker>
            <c:symbol val="none"/>
          </c:marker>
          <c:cat>
            <c:numRef>
              <c:f>'f3'!$B$23:$I$23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'f3'!$B$24:$I$24</c:f>
              <c:numCache>
                <c:formatCode>#,##0</c:formatCode>
                <c:ptCount val="8"/>
                <c:pt idx="0">
                  <c:v>4997</c:v>
                </c:pt>
                <c:pt idx="1">
                  <c:v>6197</c:v>
                </c:pt>
                <c:pt idx="2">
                  <c:v>6218</c:v>
                </c:pt>
                <c:pt idx="3">
                  <c:v>6270</c:v>
                </c:pt>
                <c:pt idx="4">
                  <c:v>5854</c:v>
                </c:pt>
                <c:pt idx="5">
                  <c:v>4754</c:v>
                </c:pt>
                <c:pt idx="6">
                  <c:v>4712</c:v>
                </c:pt>
                <c:pt idx="7">
                  <c:v>4565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01A-4B48-A971-2EDD0B4262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654080"/>
        <c:axId val="98655616"/>
      </c:lineChart>
      <c:lineChart>
        <c:grouping val="standard"/>
        <c:varyColors val="0"/>
        <c:ser>
          <c:idx val="2"/>
          <c:order val="1"/>
          <c:tx>
            <c:strRef>
              <c:f>'f3'!$A$25</c:f>
              <c:strCache>
                <c:ptCount val="1"/>
                <c:pt idx="0">
                  <c:v>Soci</c:v>
                </c:pt>
              </c:strCache>
            </c:strRef>
          </c:tx>
          <c:marker>
            <c:symbol val="none"/>
          </c:marker>
          <c:val>
            <c:numRef>
              <c:f>'f3'!$B$25:$I$25</c:f>
              <c:numCache>
                <c:formatCode>#,##0</c:formatCode>
                <c:ptCount val="8"/>
                <c:pt idx="0">
                  <c:v>694752</c:v>
                </c:pt>
                <c:pt idx="1">
                  <c:v>900196</c:v>
                </c:pt>
                <c:pt idx="2">
                  <c:v>901926</c:v>
                </c:pt>
                <c:pt idx="3">
                  <c:v>904880</c:v>
                </c:pt>
                <c:pt idx="4">
                  <c:v>896003</c:v>
                </c:pt>
                <c:pt idx="5">
                  <c:v>772300</c:v>
                </c:pt>
                <c:pt idx="6">
                  <c:v>814329</c:v>
                </c:pt>
                <c:pt idx="7">
                  <c:v>758694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01A-4B48-A971-2EDD0B4262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680192"/>
        <c:axId val="98678272"/>
      </c:lineChart>
      <c:catAx>
        <c:axId val="98654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8655616"/>
        <c:crosses val="autoZero"/>
        <c:auto val="1"/>
        <c:lblAlgn val="ctr"/>
        <c:lblOffset val="100"/>
        <c:noMultiLvlLbl val="0"/>
      </c:catAx>
      <c:valAx>
        <c:axId val="98655616"/>
        <c:scaling>
          <c:orientation val="minMax"/>
          <c:min val="4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Cooperative</a:t>
                </a:r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98654080"/>
        <c:crosses val="autoZero"/>
        <c:crossBetween val="between"/>
      </c:valAx>
      <c:valAx>
        <c:axId val="98678272"/>
        <c:scaling>
          <c:orientation val="minMax"/>
          <c:min val="600000"/>
        </c:scaling>
        <c:delete val="0"/>
        <c:axPos val="r"/>
        <c:numFmt formatCode="#,##0" sourceLinked="1"/>
        <c:majorTickMark val="out"/>
        <c:minorTickMark val="none"/>
        <c:tickLblPos val="nextTo"/>
        <c:crossAx val="98680192"/>
        <c:crosses val="max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0.9383193350831146"/>
                <c:y val="0.25973388743073783"/>
              </c:manualLayout>
            </c:layout>
            <c:tx>
              <c:rich>
                <a:bodyPr/>
                <a:lstStyle/>
                <a:p>
                  <a:pPr algn="ctr">
                    <a:defRPr/>
                  </a:pPr>
                  <a:r>
                    <a:rPr lang="it-IT"/>
                    <a:t>Migliaia di soci</a:t>
                  </a:r>
                </a:p>
              </c:rich>
            </c:tx>
          </c:dispUnitsLbl>
        </c:dispUnits>
      </c:valAx>
      <c:catAx>
        <c:axId val="98680192"/>
        <c:scaling>
          <c:orientation val="minMax"/>
        </c:scaling>
        <c:delete val="1"/>
        <c:axPos val="b"/>
        <c:majorTickMark val="out"/>
        <c:minorTickMark val="none"/>
        <c:tickLblPos val="nextTo"/>
        <c:crossAx val="98678272"/>
        <c:crosses val="autoZero"/>
        <c:auto val="1"/>
        <c:lblAlgn val="ctr"/>
        <c:lblOffset val="100"/>
        <c:noMultiLvlLbl val="0"/>
      </c:catAx>
    </c:plotArea>
    <c:legend>
      <c:legendPos val="b"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'f4'!$I$4</c:f>
              <c:strCache>
                <c:ptCount val="1"/>
                <c:pt idx="0">
                  <c:v>grande distribuzione</c:v>
                </c:pt>
              </c:strCache>
            </c:strRef>
          </c:tx>
          <c:cat>
            <c:numRef>
              <c:f>'f4'!$H$5:$H$11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'f4'!$I$5:$I$11</c:f>
              <c:numCache>
                <c:formatCode>0.0</c:formatCode>
                <c:ptCount val="7"/>
                <c:pt idx="0">
                  <c:v>100</c:v>
                </c:pt>
                <c:pt idx="1">
                  <c:v>101.1</c:v>
                </c:pt>
                <c:pt idx="2">
                  <c:v>102.5</c:v>
                </c:pt>
                <c:pt idx="3">
                  <c:v>102</c:v>
                </c:pt>
                <c:pt idx="4">
                  <c:v>101.6</c:v>
                </c:pt>
                <c:pt idx="5">
                  <c:v>103.4</c:v>
                </c:pt>
                <c:pt idx="6" formatCode="General">
                  <c:v>104.1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CBE-4E48-AD5C-BEA0A8C208D3}"/>
            </c:ext>
          </c:extLst>
        </c:ser>
        <c:ser>
          <c:idx val="1"/>
          <c:order val="1"/>
          <c:tx>
            <c:strRef>
              <c:f>'f4'!$J$4</c:f>
              <c:strCache>
                <c:ptCount val="1"/>
                <c:pt idx="0">
                  <c:v>piccole superfici</c:v>
                </c:pt>
              </c:strCache>
            </c:strRef>
          </c:tx>
          <c:cat>
            <c:numRef>
              <c:f>'f4'!$H$5:$H$11</c:f>
              <c:numCache>
                <c:formatCode>General</c:formatCode>
                <c:ptCount val="7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</c:numCache>
            </c:numRef>
          </c:cat>
          <c:val>
            <c:numRef>
              <c:f>'f4'!$J$5:$J$11</c:f>
              <c:numCache>
                <c:formatCode>0.0</c:formatCode>
                <c:ptCount val="7"/>
                <c:pt idx="0">
                  <c:v>100</c:v>
                </c:pt>
                <c:pt idx="1">
                  <c:v>99</c:v>
                </c:pt>
                <c:pt idx="2">
                  <c:v>96.3</c:v>
                </c:pt>
                <c:pt idx="3">
                  <c:v>93.4</c:v>
                </c:pt>
                <c:pt idx="4">
                  <c:v>91</c:v>
                </c:pt>
                <c:pt idx="5">
                  <c:v>90.6</c:v>
                </c:pt>
                <c:pt idx="6" formatCode="General">
                  <c:v>89.7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CBE-4E48-AD5C-BEA0A8C208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844480"/>
        <c:axId val="99846016"/>
      </c:lineChart>
      <c:catAx>
        <c:axId val="99844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9846016"/>
        <c:crosses val="autoZero"/>
        <c:auto val="1"/>
        <c:lblAlgn val="ctr"/>
        <c:lblOffset val="100"/>
        <c:noMultiLvlLbl val="0"/>
      </c:catAx>
      <c:valAx>
        <c:axId val="99846016"/>
        <c:scaling>
          <c:orientation val="minMax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998444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07174103237096E-2"/>
          <c:y val="5.1400554097404488E-2"/>
          <c:w val="0.50315439695547215"/>
          <c:h val="0.810672066259644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'f5'!$B$3:$B$4</c:f>
              <c:strCache>
                <c:ptCount val="2"/>
                <c:pt idx="0">
                  <c:v>Ipermercati (&gt;8000 mq.)</c:v>
                </c:pt>
              </c:strCache>
            </c:strRef>
          </c:tx>
          <c:invertIfNegative val="0"/>
          <c:cat>
            <c:strRef>
              <c:f>'f5'!$A$5:$A$9</c:f>
              <c:strCache>
                <c:ptCount val="5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Italia</c:v>
                </c:pt>
              </c:strCache>
            </c:strRef>
          </c:cat>
          <c:val>
            <c:numRef>
              <c:f>'f5'!$B$5:$B$9</c:f>
              <c:numCache>
                <c:formatCode>0.0</c:formatCode>
                <c:ptCount val="5"/>
                <c:pt idx="0">
                  <c:v>0.89891451831750346</c:v>
                </c:pt>
                <c:pt idx="1">
                  <c:v>0.50062578222778475</c:v>
                </c:pt>
                <c:pt idx="2">
                  <c:v>0.23391812865497078</c:v>
                </c:pt>
                <c:pt idx="3">
                  <c:v>0.26590867412433522</c:v>
                </c:pt>
                <c:pt idx="4">
                  <c:v>0.44323342415985473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54-401A-907E-0D80E5096281}"/>
            </c:ext>
          </c:extLst>
        </c:ser>
        <c:ser>
          <c:idx val="1"/>
          <c:order val="1"/>
          <c:tx>
            <c:strRef>
              <c:f>'f5'!$C$3:$C$4</c:f>
              <c:strCache>
                <c:ptCount val="2"/>
                <c:pt idx="0">
                  <c:v>Ipermercati (4500/7999 mq.)</c:v>
                </c:pt>
              </c:strCache>
            </c:strRef>
          </c:tx>
          <c:invertIfNegative val="0"/>
          <c:cat>
            <c:strRef>
              <c:f>'f5'!$A$5:$A$9</c:f>
              <c:strCache>
                <c:ptCount val="5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Italia</c:v>
                </c:pt>
              </c:strCache>
            </c:strRef>
          </c:cat>
          <c:val>
            <c:numRef>
              <c:f>'f5'!$C$5:$C$9</c:f>
              <c:numCache>
                <c:formatCode>0.0</c:formatCode>
                <c:ptCount val="5"/>
                <c:pt idx="0">
                  <c:v>2.0691994572591588</c:v>
                </c:pt>
                <c:pt idx="1">
                  <c:v>0.91185410334346495</c:v>
                </c:pt>
                <c:pt idx="2">
                  <c:v>0.8771929824561403</c:v>
                </c:pt>
                <c:pt idx="3">
                  <c:v>0.33009352649917478</c:v>
                </c:pt>
                <c:pt idx="4">
                  <c:v>0.92279745685740233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54-401A-907E-0D80E5096281}"/>
            </c:ext>
          </c:extLst>
        </c:ser>
        <c:ser>
          <c:idx val="2"/>
          <c:order val="2"/>
          <c:tx>
            <c:strRef>
              <c:f>'f5'!$D$3:$D$4</c:f>
              <c:strCache>
                <c:ptCount val="2"/>
                <c:pt idx="0">
                  <c:v>Superstore mini-iper (2500/4499 mq.)</c:v>
                </c:pt>
              </c:strCache>
            </c:strRef>
          </c:tx>
          <c:invertIfNegative val="0"/>
          <c:cat>
            <c:strRef>
              <c:f>'f5'!$A$5:$A$9</c:f>
              <c:strCache>
                <c:ptCount val="5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Italia</c:v>
                </c:pt>
              </c:strCache>
            </c:strRef>
          </c:cat>
          <c:val>
            <c:numRef>
              <c:f>'f5'!$D$5:$D$9</c:f>
              <c:numCache>
                <c:formatCode>0.0</c:formatCode>
                <c:ptCount val="5"/>
                <c:pt idx="0">
                  <c:v>3.1377204884667576</c:v>
                </c:pt>
                <c:pt idx="1">
                  <c:v>2.4137314500268192</c:v>
                </c:pt>
                <c:pt idx="2">
                  <c:v>1.6569200779727096</c:v>
                </c:pt>
                <c:pt idx="3">
                  <c:v>0.77021822849807453</c:v>
                </c:pt>
                <c:pt idx="4">
                  <c:v>1.7765667574931878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D54-401A-907E-0D80E5096281}"/>
            </c:ext>
          </c:extLst>
        </c:ser>
        <c:ser>
          <c:idx val="3"/>
          <c:order val="3"/>
          <c:tx>
            <c:strRef>
              <c:f>'f5'!$E$3:$E$4</c:f>
              <c:strCache>
                <c:ptCount val="2"/>
                <c:pt idx="0">
                  <c:v>Supermercati (400/2499 mq.)</c:v>
                </c:pt>
              </c:strCache>
            </c:strRef>
          </c:tx>
          <c:invertIfNegative val="0"/>
          <c:cat>
            <c:strRef>
              <c:f>'f5'!$A$5:$A$9</c:f>
              <c:strCache>
                <c:ptCount val="5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Italia</c:v>
                </c:pt>
              </c:strCache>
            </c:strRef>
          </c:cat>
          <c:val>
            <c:numRef>
              <c:f>'f5'!$E$5:$E$9</c:f>
              <c:numCache>
                <c:formatCode>0.0</c:formatCode>
                <c:ptCount val="5"/>
                <c:pt idx="0">
                  <c:v>29.732021709633649</c:v>
                </c:pt>
                <c:pt idx="1">
                  <c:v>32.647952798140537</c:v>
                </c:pt>
                <c:pt idx="2">
                  <c:v>32.163742690058477</c:v>
                </c:pt>
                <c:pt idx="3">
                  <c:v>25.958188153310104</c:v>
                </c:pt>
                <c:pt idx="4">
                  <c:v>29.282470481380564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D54-401A-907E-0D80E5096281}"/>
            </c:ext>
          </c:extLst>
        </c:ser>
        <c:ser>
          <c:idx val="4"/>
          <c:order val="4"/>
          <c:tx>
            <c:strRef>
              <c:f>'f5'!$F$3:$F$4</c:f>
              <c:strCache>
                <c:ptCount val="2"/>
                <c:pt idx="0">
                  <c:v>Libero servizio (100/399 mq.)</c:v>
                </c:pt>
              </c:strCache>
            </c:strRef>
          </c:tx>
          <c:invertIfNegative val="0"/>
          <c:cat>
            <c:strRef>
              <c:f>'f5'!$A$5:$A$9</c:f>
              <c:strCache>
                <c:ptCount val="5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Italia</c:v>
                </c:pt>
              </c:strCache>
            </c:strRef>
          </c:cat>
          <c:val>
            <c:numRef>
              <c:f>'f5'!$F$5:$F$9</c:f>
              <c:numCache>
                <c:formatCode>0.0</c:formatCode>
                <c:ptCount val="5"/>
                <c:pt idx="0">
                  <c:v>44.386024423337858</c:v>
                </c:pt>
                <c:pt idx="1">
                  <c:v>45.485428213838723</c:v>
                </c:pt>
                <c:pt idx="2">
                  <c:v>46.101364522417157</c:v>
                </c:pt>
                <c:pt idx="3">
                  <c:v>57.472950669356315</c:v>
                </c:pt>
                <c:pt idx="4">
                  <c:v>50.114441416893726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D54-401A-907E-0D80E5096281}"/>
            </c:ext>
          </c:extLst>
        </c:ser>
        <c:ser>
          <c:idx val="5"/>
          <c:order val="5"/>
          <c:tx>
            <c:strRef>
              <c:f>'f5'!$G$3:$G$4</c:f>
              <c:strCache>
                <c:ptCount val="2"/>
                <c:pt idx="0">
                  <c:v>Discount</c:v>
                </c:pt>
              </c:strCache>
            </c:strRef>
          </c:tx>
          <c:invertIfNegative val="0"/>
          <c:cat>
            <c:strRef>
              <c:f>'f5'!$A$5:$A$9</c:f>
              <c:strCache>
                <c:ptCount val="5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Italia</c:v>
                </c:pt>
              </c:strCache>
            </c:strRef>
          </c:cat>
          <c:val>
            <c:numRef>
              <c:f>'f5'!$G$5:$G$9</c:f>
              <c:numCache>
                <c:formatCode>0.0</c:formatCode>
                <c:ptCount val="5"/>
                <c:pt idx="0">
                  <c:v>19.776119402985074</c:v>
                </c:pt>
                <c:pt idx="1">
                  <c:v>18.040407652422672</c:v>
                </c:pt>
                <c:pt idx="2">
                  <c:v>18.966861598440545</c:v>
                </c:pt>
                <c:pt idx="3">
                  <c:v>15.202640748211993</c:v>
                </c:pt>
                <c:pt idx="4">
                  <c:v>17.460490463215258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D54-401A-907E-0D80E50962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00505472"/>
        <c:axId val="100507008"/>
      </c:barChart>
      <c:catAx>
        <c:axId val="1005054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0507008"/>
        <c:crosses val="autoZero"/>
        <c:auto val="1"/>
        <c:lblAlgn val="ctr"/>
        <c:lblOffset val="100"/>
        <c:noMultiLvlLbl val="0"/>
      </c:catAx>
      <c:valAx>
        <c:axId val="100507008"/>
        <c:scaling>
          <c:orientation val="minMax"/>
          <c:max val="10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spPr>
          <a:ln>
            <a:noFill/>
          </a:ln>
        </c:spPr>
        <c:crossAx val="1005054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5777911313717365"/>
          <c:y val="5.0961739301541402E-2"/>
          <c:w val="0.44222088686282635"/>
          <c:h val="0.8259339014035396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485775</xdr:colOff>
      <xdr:row>4</xdr:row>
      <xdr:rowOff>0</xdr:rowOff>
    </xdr:from>
    <xdr:to>
      <xdr:col>12</xdr:col>
      <xdr:colOff>314325</xdr:colOff>
      <xdr:row>23</xdr:row>
      <xdr:rowOff>133350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83</xdr:row>
      <xdr:rowOff>100011</xdr:rowOff>
    </xdr:from>
    <xdr:to>
      <xdr:col>9</xdr:col>
      <xdr:colOff>676275</xdr:colOff>
      <xdr:row>105</xdr:row>
      <xdr:rowOff>123825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28</xdr:row>
      <xdr:rowOff>38100</xdr:rowOff>
    </xdr:from>
    <xdr:to>
      <xdr:col>8</xdr:col>
      <xdr:colOff>352425</xdr:colOff>
      <xdr:row>43</xdr:row>
      <xdr:rowOff>114300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587375" y="3359150"/>
    <xdr:ext cx="7496175" cy="3533775"/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1723160" y="3221181"/>
    <xdr:ext cx="6338454" cy="2692977"/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1"/>
  <sheetViews>
    <sheetView zoomScale="120" zoomScaleNormal="120" workbookViewId="0">
      <selection activeCell="A21" sqref="A21"/>
    </sheetView>
  </sheetViews>
  <sheetFormatPr defaultColWidth="9.140625" defaultRowHeight="13.9"/>
  <cols>
    <col min="1" max="1" width="24.28515625" style="22" customWidth="1"/>
    <col min="2" max="2" width="13" style="22" customWidth="1"/>
    <col min="3" max="3" width="13.5703125" style="22" customWidth="1"/>
    <col min="4" max="5" width="11.7109375" style="22" customWidth="1"/>
    <col min="6" max="16384" width="9.140625" style="22"/>
  </cols>
  <sheetData>
    <row r="1" spans="1:5">
      <c r="A1" s="21" t="s">
        <v>0</v>
      </c>
      <c r="B1" s="21"/>
      <c r="C1" s="21"/>
      <c r="D1" s="21"/>
      <c r="E1" s="21"/>
    </row>
    <row r="2" spans="1:5">
      <c r="A2" s="21"/>
      <c r="B2" s="21"/>
      <c r="C2" s="21"/>
      <c r="D2" s="21"/>
      <c r="E2" s="21"/>
    </row>
    <row r="3" spans="1:5" ht="41.45">
      <c r="A3" s="23"/>
      <c r="B3" s="24" t="s">
        <v>1</v>
      </c>
      <c r="C3" s="25" t="s">
        <v>2</v>
      </c>
      <c r="D3" s="24" t="s">
        <v>3</v>
      </c>
      <c r="E3" s="24" t="s">
        <v>4</v>
      </c>
    </row>
    <row r="4" spans="1:5">
      <c r="A4" s="26"/>
      <c r="B4" s="27"/>
      <c r="C4" s="27"/>
      <c r="D4" s="27"/>
      <c r="E4" s="27"/>
    </row>
    <row r="5" spans="1:5">
      <c r="A5" s="28" t="s">
        <v>5</v>
      </c>
      <c r="B5" s="29">
        <v>25252</v>
      </c>
      <c r="C5" s="30">
        <v>3399</v>
      </c>
      <c r="D5" s="30">
        <v>129</v>
      </c>
      <c r="E5" s="30">
        <v>28780</v>
      </c>
    </row>
    <row r="6" spans="1:5">
      <c r="A6" s="31" t="s">
        <v>6</v>
      </c>
      <c r="B6" s="30">
        <v>32254</v>
      </c>
      <c r="C6" s="30">
        <v>1714</v>
      </c>
      <c r="D6" s="30">
        <v>301</v>
      </c>
      <c r="E6" s="30">
        <v>34269</v>
      </c>
    </row>
    <row r="7" spans="1:5" ht="15">
      <c r="A7" s="32" t="s">
        <v>7</v>
      </c>
      <c r="B7" s="30">
        <v>1178</v>
      </c>
      <c r="C7" s="30">
        <v>1468</v>
      </c>
      <c r="D7" s="30">
        <v>247</v>
      </c>
      <c r="E7" s="30">
        <v>2893</v>
      </c>
    </row>
    <row r="8" spans="1:5">
      <c r="A8" s="32"/>
      <c r="B8" s="30"/>
      <c r="C8" s="30"/>
      <c r="D8" s="30"/>
      <c r="E8" s="30"/>
    </row>
    <row r="9" spans="1:5">
      <c r="A9" s="33" t="s">
        <v>8</v>
      </c>
      <c r="B9" s="34"/>
      <c r="C9" s="34"/>
      <c r="D9" s="34"/>
      <c r="E9" s="30"/>
    </row>
    <row r="10" spans="1:5">
      <c r="A10" s="35" t="s">
        <v>9</v>
      </c>
      <c r="B10" s="30">
        <v>643621</v>
      </c>
      <c r="C10" s="30">
        <v>76865</v>
      </c>
      <c r="D10" s="30">
        <v>12291</v>
      </c>
      <c r="E10" s="30">
        <v>732777</v>
      </c>
    </row>
    <row r="11" spans="1:5">
      <c r="A11" s="36" t="s">
        <v>10</v>
      </c>
      <c r="B11" s="37">
        <v>87.833133408936149</v>
      </c>
      <c r="C11" s="37">
        <v>10.489548662144145</v>
      </c>
      <c r="D11" s="37">
        <v>1.6773179289197124</v>
      </c>
      <c r="E11" s="37">
        <v>100</v>
      </c>
    </row>
    <row r="12" spans="1:5">
      <c r="A12" s="32" t="s">
        <v>11</v>
      </c>
      <c r="B12" s="38">
        <v>-24.947058850967167</v>
      </c>
      <c r="C12" s="38">
        <v>21.285996055226832</v>
      </c>
      <c r="D12" s="38">
        <v>-15.94747999726458</v>
      </c>
      <c r="E12" s="38">
        <v>-21.674537226071394</v>
      </c>
    </row>
    <row r="13" spans="1:5">
      <c r="A13" s="32" t="s">
        <v>12</v>
      </c>
      <c r="B13" s="38">
        <v>-0.89676569994379918</v>
      </c>
      <c r="C13" s="38">
        <v>4.2774582157586281</v>
      </c>
      <c r="D13" s="38">
        <v>0.61394891944989638</v>
      </c>
      <c r="E13" s="38">
        <v>-0.35301812821521139</v>
      </c>
    </row>
    <row r="14" spans="1:5">
      <c r="A14" s="39"/>
      <c r="B14" s="40"/>
      <c r="C14" s="40"/>
      <c r="D14" s="40"/>
      <c r="E14" s="40"/>
    </row>
    <row r="15" spans="1:5" ht="27" customHeight="1">
      <c r="A15" s="169" t="s">
        <v>13</v>
      </c>
      <c r="B15" s="169"/>
      <c r="C15" s="169"/>
      <c r="D15" s="169"/>
      <c r="E15" s="169"/>
    </row>
    <row r="17" spans="1:7">
      <c r="A17" s="28" t="s">
        <v>14</v>
      </c>
    </row>
    <row r="21" spans="1:7">
      <c r="B21" s="28"/>
      <c r="C21" s="31"/>
      <c r="D21" s="32"/>
      <c r="E21" s="28"/>
      <c r="F21" s="31"/>
      <c r="G21" s="32"/>
    </row>
  </sheetData>
  <mergeCells count="1">
    <mergeCell ref="A15:E15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37"/>
  <sheetViews>
    <sheetView topLeftCell="A14" zoomScaleNormal="100" workbookViewId="0">
      <selection activeCell="B40" sqref="B40"/>
    </sheetView>
  </sheetViews>
  <sheetFormatPr defaultColWidth="8.7109375" defaultRowHeight="13.9"/>
  <cols>
    <col min="1" max="1" width="8.42578125" style="1" customWidth="1"/>
    <col min="2" max="2" width="18.28515625" style="1" customWidth="1"/>
    <col min="3" max="3" width="15" style="1" customWidth="1"/>
    <col min="4" max="4" width="11.7109375" style="1" customWidth="1"/>
    <col min="5" max="5" width="18.28515625" style="1" customWidth="1"/>
    <col min="6" max="6" width="16.7109375" style="1" customWidth="1"/>
    <col min="7" max="7" width="8.7109375" style="1"/>
    <col min="8" max="8" width="9.7109375" style="1" customWidth="1"/>
    <col min="9" max="9" width="8.7109375" style="1"/>
    <col min="10" max="10" width="11" style="1" customWidth="1"/>
    <col min="11" max="11" width="9" style="1" customWidth="1"/>
    <col min="12" max="12" width="8.7109375" style="1"/>
    <col min="13" max="13" width="11.7109375" style="1" customWidth="1"/>
    <col min="14" max="14" width="7.28515625" style="1" customWidth="1"/>
    <col min="15" max="16384" width="8.7109375" style="1"/>
  </cols>
  <sheetData>
    <row r="1" spans="1:10" ht="36" customHeight="1">
      <c r="A1" s="177" t="s">
        <v>160</v>
      </c>
      <c r="B1" s="177"/>
      <c r="C1" s="177"/>
      <c r="D1" s="177"/>
      <c r="E1" s="177"/>
      <c r="F1" s="177"/>
    </row>
    <row r="3" spans="1:10" ht="24" customHeight="1">
      <c r="A3" s="188"/>
      <c r="B3" s="179" t="s">
        <v>161</v>
      </c>
      <c r="C3" s="179"/>
      <c r="D3" s="179" t="s">
        <v>162</v>
      </c>
      <c r="E3" s="180"/>
    </row>
    <row r="4" spans="1:10" ht="41.45">
      <c r="A4" s="178"/>
      <c r="B4" s="7" t="s">
        <v>163</v>
      </c>
      <c r="C4" s="7" t="s">
        <v>164</v>
      </c>
      <c r="D4" s="7" t="s">
        <v>163</v>
      </c>
      <c r="E4" s="7" t="s">
        <v>164</v>
      </c>
      <c r="I4" s="7" t="s">
        <v>163</v>
      </c>
      <c r="J4" s="7" t="s">
        <v>164</v>
      </c>
    </row>
    <row r="5" spans="1:10">
      <c r="A5" s="6">
        <v>2010</v>
      </c>
      <c r="B5" s="103">
        <v>100</v>
      </c>
      <c r="C5" s="103">
        <v>100</v>
      </c>
      <c r="D5" s="103">
        <v>0.4016064257028169</v>
      </c>
      <c r="E5" s="103">
        <v>-1.3806706114398477</v>
      </c>
      <c r="H5" s="6">
        <v>2010</v>
      </c>
      <c r="I5" s="103">
        <v>100</v>
      </c>
      <c r="J5" s="103">
        <v>100</v>
      </c>
    </row>
    <row r="6" spans="1:10">
      <c r="A6" s="6">
        <v>2011</v>
      </c>
      <c r="B6" s="103">
        <v>101.1</v>
      </c>
      <c r="C6" s="103">
        <v>99</v>
      </c>
      <c r="D6" s="103">
        <v>1.0999999999999943</v>
      </c>
      <c r="E6" s="103">
        <v>-1</v>
      </c>
      <c r="H6" s="6">
        <v>2011</v>
      </c>
      <c r="I6" s="103">
        <v>101.1</v>
      </c>
      <c r="J6" s="103">
        <v>99</v>
      </c>
    </row>
    <row r="7" spans="1:10">
      <c r="A7" s="5">
        <v>2012</v>
      </c>
      <c r="B7" s="103">
        <v>102.5</v>
      </c>
      <c r="C7" s="103">
        <v>96.3</v>
      </c>
      <c r="D7" s="103">
        <v>1.3847675568743876</v>
      </c>
      <c r="E7" s="103">
        <v>-2.7272727272727302</v>
      </c>
      <c r="H7" s="5">
        <v>2012</v>
      </c>
      <c r="I7" s="103">
        <v>102.5</v>
      </c>
      <c r="J7" s="103">
        <v>96.3</v>
      </c>
    </row>
    <row r="8" spans="1:10">
      <c r="A8" s="5">
        <v>2013</v>
      </c>
      <c r="B8" s="103">
        <v>102</v>
      </c>
      <c r="C8" s="103">
        <v>93.4</v>
      </c>
      <c r="D8" s="103">
        <v>-0.48780487804878048</v>
      </c>
      <c r="E8" s="103">
        <v>-3.011422637590853</v>
      </c>
      <c r="H8" s="5">
        <v>2013</v>
      </c>
      <c r="I8" s="103">
        <v>102</v>
      </c>
      <c r="J8" s="103">
        <v>93.4</v>
      </c>
    </row>
    <row r="9" spans="1:10">
      <c r="A9" s="5">
        <v>2014</v>
      </c>
      <c r="B9" s="103">
        <v>101.6</v>
      </c>
      <c r="C9" s="103">
        <v>91</v>
      </c>
      <c r="D9" s="103">
        <v>-0.39215686274510358</v>
      </c>
      <c r="E9" s="103">
        <v>-2.5695931477516121</v>
      </c>
      <c r="H9" s="5">
        <v>2014</v>
      </c>
      <c r="I9" s="103">
        <v>101.6</v>
      </c>
      <c r="J9" s="103">
        <v>91</v>
      </c>
    </row>
    <row r="10" spans="1:10">
      <c r="A10" s="5">
        <v>2015</v>
      </c>
      <c r="B10" s="104">
        <v>103.4</v>
      </c>
      <c r="C10" s="104">
        <v>90.6</v>
      </c>
      <c r="D10" s="104">
        <v>1.7716535433070981</v>
      </c>
      <c r="E10" s="104">
        <v>-0.43956043956044583</v>
      </c>
      <c r="H10" s="5">
        <v>2015</v>
      </c>
      <c r="I10" s="104">
        <v>103.4</v>
      </c>
      <c r="J10" s="104">
        <v>90.6</v>
      </c>
    </row>
    <row r="11" spans="1:10">
      <c r="A11" s="3">
        <v>2016</v>
      </c>
      <c r="B11" s="2">
        <v>104.1</v>
      </c>
      <c r="C11" s="2">
        <v>89.7</v>
      </c>
      <c r="D11" s="4">
        <f>(B11-B10)/B10*100</f>
        <v>0.67698259187619791</v>
      </c>
      <c r="E11" s="4">
        <f>(C11-C10)/C10*100</f>
        <v>-0.99337748344369925</v>
      </c>
      <c r="H11" s="3">
        <v>2016</v>
      </c>
      <c r="I11" s="2">
        <v>104.1</v>
      </c>
      <c r="J11" s="2">
        <v>89.7</v>
      </c>
    </row>
    <row r="13" spans="1:10">
      <c r="A13" s="181" t="s">
        <v>165</v>
      </c>
      <c r="B13" s="181"/>
      <c r="C13" s="181"/>
    </row>
    <row r="14" spans="1:10">
      <c r="B14" s="105" t="s">
        <v>166</v>
      </c>
    </row>
    <row r="37" spans="2:2">
      <c r="B37" s="106" t="s">
        <v>165</v>
      </c>
    </row>
  </sheetData>
  <mergeCells count="5">
    <mergeCell ref="A1:F1"/>
    <mergeCell ref="A3:A4"/>
    <mergeCell ref="B3:C3"/>
    <mergeCell ref="D3:E3"/>
    <mergeCell ref="A13:C13"/>
  </mergeCell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21"/>
  <sheetViews>
    <sheetView workbookViewId="0">
      <selection activeCell="C13" sqref="C13"/>
    </sheetView>
  </sheetViews>
  <sheetFormatPr defaultColWidth="8.7109375" defaultRowHeight="13.9"/>
  <cols>
    <col min="1" max="1" width="29.7109375" style="107" customWidth="1"/>
    <col min="2" max="3" width="8.7109375" style="107"/>
    <col min="4" max="4" width="2.7109375" style="107" customWidth="1"/>
    <col min="5" max="6" width="8.7109375" style="107"/>
    <col min="7" max="7" width="2" style="107" customWidth="1"/>
    <col min="8" max="9" width="8.7109375" style="107"/>
    <col min="10" max="10" width="1.7109375" style="107" customWidth="1"/>
    <col min="11" max="12" width="8.7109375" style="107"/>
    <col min="13" max="13" width="1.7109375" style="107" customWidth="1"/>
    <col min="14" max="16384" width="8.7109375" style="107"/>
  </cols>
  <sheetData>
    <row r="1" spans="1:15">
      <c r="A1" s="107" t="s">
        <v>167</v>
      </c>
    </row>
    <row r="2" spans="1:15">
      <c r="A2" s="108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</row>
    <row r="3" spans="1:15" ht="13.15">
      <c r="A3" s="109"/>
      <c r="B3" s="182" t="s">
        <v>168</v>
      </c>
      <c r="C3" s="182"/>
      <c r="D3" s="109"/>
      <c r="E3" s="182" t="s">
        <v>169</v>
      </c>
      <c r="F3" s="182"/>
      <c r="G3" s="110"/>
      <c r="H3" s="182" t="s">
        <v>100</v>
      </c>
      <c r="I3" s="182"/>
      <c r="J3" s="110"/>
      <c r="K3" s="182" t="s">
        <v>170</v>
      </c>
      <c r="L3" s="182"/>
      <c r="M3" s="109"/>
      <c r="N3" s="182" t="s">
        <v>26</v>
      </c>
      <c r="O3" s="182"/>
    </row>
    <row r="4" spans="1:15" ht="27.6">
      <c r="A4" s="111"/>
      <c r="B4" s="112">
        <v>2017</v>
      </c>
      <c r="C4" s="112" t="s">
        <v>171</v>
      </c>
      <c r="D4" s="113"/>
      <c r="E4" s="112">
        <v>2017</v>
      </c>
      <c r="F4" s="112" t="s">
        <v>171</v>
      </c>
      <c r="G4" s="114"/>
      <c r="H4" s="112">
        <v>2017</v>
      </c>
      <c r="I4" s="112" t="s">
        <v>171</v>
      </c>
      <c r="J4" s="112"/>
      <c r="K4" s="112">
        <v>2017</v>
      </c>
      <c r="L4" s="112" t="s">
        <v>171</v>
      </c>
      <c r="M4" s="113"/>
      <c r="N4" s="112">
        <v>2017</v>
      </c>
      <c r="O4" s="112" t="s">
        <v>171</v>
      </c>
    </row>
    <row r="5" spans="1:15">
      <c r="A5" s="115"/>
      <c r="B5" s="115"/>
      <c r="C5" s="115"/>
      <c r="D5" s="109"/>
      <c r="E5" s="115"/>
      <c r="F5" s="115"/>
      <c r="G5" s="115"/>
      <c r="H5" s="115"/>
      <c r="I5" s="115"/>
      <c r="J5" s="115"/>
      <c r="K5" s="115"/>
      <c r="L5" s="115"/>
      <c r="M5" s="109"/>
      <c r="N5" s="109"/>
      <c r="O5" s="109"/>
    </row>
    <row r="6" spans="1:15" ht="12.75" customHeight="1">
      <c r="A6" s="115" t="s">
        <v>172</v>
      </c>
      <c r="B6" s="116">
        <v>4397</v>
      </c>
      <c r="C6" s="117">
        <v>1.2</v>
      </c>
      <c r="D6" s="109"/>
      <c r="E6" s="116">
        <v>3413</v>
      </c>
      <c r="F6" s="117">
        <v>-0.4</v>
      </c>
      <c r="G6" s="109"/>
      <c r="H6" s="116">
        <v>4738</v>
      </c>
      <c r="I6" s="117">
        <v>1.9</v>
      </c>
      <c r="J6" s="109"/>
      <c r="K6" s="116">
        <v>9611</v>
      </c>
      <c r="L6" s="117">
        <v>1.7</v>
      </c>
      <c r="M6" s="109"/>
      <c r="N6" s="116">
        <v>22159</v>
      </c>
      <c r="O6" s="117">
        <v>1.3</v>
      </c>
    </row>
    <row r="7" spans="1:15" ht="12.75" customHeight="1">
      <c r="A7" s="115" t="s">
        <v>173</v>
      </c>
      <c r="B7" s="116">
        <v>5496</v>
      </c>
      <c r="C7" s="117">
        <v>-3.7</v>
      </c>
      <c r="D7" s="109"/>
      <c r="E7" s="118" t="s">
        <v>174</v>
      </c>
      <c r="F7" s="117">
        <v>-2.5</v>
      </c>
      <c r="G7" s="109"/>
      <c r="H7" s="116">
        <v>5019</v>
      </c>
      <c r="I7" s="117">
        <v>-2.7</v>
      </c>
      <c r="J7" s="109"/>
      <c r="K7" s="116">
        <v>16790</v>
      </c>
      <c r="L7" s="117">
        <v>-1.4</v>
      </c>
      <c r="M7" s="109"/>
      <c r="N7" s="116">
        <v>30796</v>
      </c>
      <c r="O7" s="117">
        <v>-2.1</v>
      </c>
    </row>
    <row r="8" spans="1:15" ht="12.75" customHeight="1">
      <c r="A8" s="115" t="s">
        <v>175</v>
      </c>
      <c r="B8" s="118">
        <v>711</v>
      </c>
      <c r="C8" s="117">
        <v>-2.6</v>
      </c>
      <c r="D8" s="109"/>
      <c r="E8" s="118">
        <v>708</v>
      </c>
      <c r="F8" s="117">
        <v>0.1</v>
      </c>
      <c r="G8" s="109"/>
      <c r="H8" s="116">
        <v>1605</v>
      </c>
      <c r="I8" s="117">
        <v>0.7</v>
      </c>
      <c r="J8" s="109"/>
      <c r="K8" s="116">
        <v>5678</v>
      </c>
      <c r="L8" s="117">
        <v>1</v>
      </c>
      <c r="M8" s="109"/>
      <c r="N8" s="116">
        <v>8702</v>
      </c>
      <c r="O8" s="117">
        <v>0.6</v>
      </c>
    </row>
    <row r="9" spans="1:15" ht="12.75" customHeight="1">
      <c r="A9" s="119" t="s">
        <v>176</v>
      </c>
      <c r="B9" s="116">
        <v>3080</v>
      </c>
      <c r="C9" s="117">
        <v>-11.8</v>
      </c>
      <c r="D9" s="109"/>
      <c r="E9" s="116">
        <v>2218</v>
      </c>
      <c r="F9" s="117">
        <v>-1.4</v>
      </c>
      <c r="G9" s="109"/>
      <c r="H9" s="116">
        <v>2120</v>
      </c>
      <c r="I9" s="117">
        <v>-1.1000000000000001</v>
      </c>
      <c r="J9" s="109"/>
      <c r="K9" s="116">
        <v>4063</v>
      </c>
      <c r="L9" s="117">
        <v>-3.5</v>
      </c>
      <c r="M9" s="109"/>
      <c r="N9" s="116">
        <v>11481</v>
      </c>
      <c r="O9" s="117">
        <v>-2.7</v>
      </c>
    </row>
    <row r="10" spans="1:15" ht="12.75" customHeight="1">
      <c r="A10" s="119" t="s">
        <v>177</v>
      </c>
      <c r="B10" s="116">
        <v>2396</v>
      </c>
      <c r="C10" s="117">
        <v>-1.7</v>
      </c>
      <c r="D10" s="109"/>
      <c r="E10" s="116">
        <v>1524</v>
      </c>
      <c r="F10" s="117">
        <v>2.8</v>
      </c>
      <c r="G10" s="109"/>
      <c r="H10" s="116">
        <v>1358</v>
      </c>
      <c r="I10" s="117">
        <v>4.0999999999999996</v>
      </c>
      <c r="J10" s="109"/>
      <c r="K10" s="116">
        <v>1818</v>
      </c>
      <c r="L10" s="117">
        <v>3.5</v>
      </c>
      <c r="M10" s="109"/>
      <c r="N10" s="116">
        <v>7096</v>
      </c>
      <c r="O10" s="117">
        <v>1.6</v>
      </c>
    </row>
    <row r="11" spans="1:15" ht="12.75" customHeight="1">
      <c r="A11" s="115" t="s">
        <v>178</v>
      </c>
      <c r="B11" s="118">
        <v>955</v>
      </c>
      <c r="C11" s="117">
        <v>-2.2999999999999998</v>
      </c>
      <c r="D11" s="109"/>
      <c r="E11" s="118">
        <v>694</v>
      </c>
      <c r="F11" s="117">
        <v>-4.7</v>
      </c>
      <c r="G11" s="109"/>
      <c r="H11" s="118">
        <v>762</v>
      </c>
      <c r="I11" s="117">
        <v>-4.4000000000000004</v>
      </c>
      <c r="J11" s="109"/>
      <c r="K11" s="116">
        <v>2245</v>
      </c>
      <c r="L11" s="117">
        <v>-2.9</v>
      </c>
      <c r="M11" s="109"/>
      <c r="N11" s="116">
        <v>4656</v>
      </c>
      <c r="O11" s="117">
        <v>-3.3</v>
      </c>
    </row>
    <row r="12" spans="1:15" ht="12.75" customHeight="1">
      <c r="A12" s="115" t="s">
        <v>85</v>
      </c>
      <c r="B12" s="116">
        <v>1626</v>
      </c>
      <c r="C12" s="117">
        <v>1.1000000000000001</v>
      </c>
      <c r="D12" s="109"/>
      <c r="E12" s="116">
        <v>1251</v>
      </c>
      <c r="F12" s="117">
        <v>4.0999999999999996</v>
      </c>
      <c r="G12" s="109"/>
      <c r="H12" s="116">
        <v>1491</v>
      </c>
      <c r="I12" s="117">
        <v>-0.6</v>
      </c>
      <c r="J12" s="109"/>
      <c r="K12" s="116">
        <v>2226</v>
      </c>
      <c r="L12" s="117">
        <v>2.6</v>
      </c>
      <c r="M12" s="109"/>
      <c r="N12" s="116">
        <v>6594</v>
      </c>
      <c r="O12" s="117">
        <v>1.8</v>
      </c>
    </row>
    <row r="13" spans="1:15" ht="12.75" customHeight="1">
      <c r="A13" s="115" t="s">
        <v>179</v>
      </c>
      <c r="B13" s="116">
        <v>7671</v>
      </c>
      <c r="C13" s="117">
        <v>0.5</v>
      </c>
      <c r="D13" s="109"/>
      <c r="E13" s="116">
        <v>6577</v>
      </c>
      <c r="F13" s="117">
        <v>0.3</v>
      </c>
      <c r="G13" s="109"/>
      <c r="H13" s="116">
        <v>7400</v>
      </c>
      <c r="I13" s="117">
        <v>2.8</v>
      </c>
      <c r="J13" s="109"/>
      <c r="K13" s="116">
        <v>12090</v>
      </c>
      <c r="L13" s="117">
        <v>2.9</v>
      </c>
      <c r="M13" s="109"/>
      <c r="N13" s="116">
        <v>33738</v>
      </c>
      <c r="O13" s="117">
        <v>1.8</v>
      </c>
    </row>
    <row r="14" spans="1:15" ht="12.75" customHeight="1">
      <c r="A14" s="115" t="s">
        <v>180</v>
      </c>
      <c r="B14" s="116">
        <v>3086</v>
      </c>
      <c r="C14" s="117">
        <v>9.1</v>
      </c>
      <c r="D14" s="109"/>
      <c r="E14" s="116">
        <v>1875</v>
      </c>
      <c r="F14" s="117">
        <v>8.4</v>
      </c>
      <c r="G14" s="109"/>
      <c r="H14" s="116">
        <v>2714</v>
      </c>
      <c r="I14" s="117">
        <v>12.5</v>
      </c>
      <c r="J14" s="109"/>
      <c r="K14" s="116">
        <v>6119</v>
      </c>
      <c r="L14" s="117">
        <v>10.8</v>
      </c>
      <c r="M14" s="109"/>
      <c r="N14" s="116">
        <v>13794</v>
      </c>
      <c r="O14" s="117">
        <v>10.4</v>
      </c>
    </row>
    <row r="15" spans="1:15" ht="12.75" customHeight="1">
      <c r="A15" s="115" t="s">
        <v>4</v>
      </c>
      <c r="B15" s="116">
        <v>29418</v>
      </c>
      <c r="C15" s="117">
        <v>-1.1000000000000001</v>
      </c>
      <c r="D15" s="118"/>
      <c r="E15" s="116">
        <v>21751</v>
      </c>
      <c r="F15" s="117">
        <v>0.4</v>
      </c>
      <c r="G15" s="118"/>
      <c r="H15" s="116">
        <v>27207</v>
      </c>
      <c r="I15" s="117">
        <v>1.7</v>
      </c>
      <c r="J15" s="118"/>
      <c r="K15" s="116">
        <v>60640</v>
      </c>
      <c r="L15" s="117">
        <v>1.4</v>
      </c>
      <c r="M15" s="118"/>
      <c r="N15" s="116">
        <v>139016</v>
      </c>
      <c r="O15" s="117">
        <v>1</v>
      </c>
    </row>
    <row r="16" spans="1:15">
      <c r="A16" s="108"/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108"/>
      <c r="N16" s="108"/>
      <c r="O16" s="108"/>
    </row>
    <row r="18" spans="1:1" ht="15">
      <c r="A18" s="109" t="s">
        <v>181</v>
      </c>
    </row>
    <row r="19" spans="1:1" ht="14.65">
      <c r="A19" s="109" t="s">
        <v>182</v>
      </c>
    </row>
    <row r="21" spans="1:1" ht="13.15">
      <c r="A21" s="109" t="s">
        <v>183</v>
      </c>
    </row>
  </sheetData>
  <mergeCells count="5">
    <mergeCell ref="B3:C3"/>
    <mergeCell ref="E3:F3"/>
    <mergeCell ref="H3:I3"/>
    <mergeCell ref="K3:L3"/>
    <mergeCell ref="N3:O3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37"/>
  <sheetViews>
    <sheetView topLeftCell="A4" zoomScale="90" zoomScaleNormal="90" workbookViewId="0">
      <selection activeCell="C6" sqref="C6"/>
    </sheetView>
  </sheetViews>
  <sheetFormatPr defaultColWidth="8.7109375" defaultRowHeight="13.9"/>
  <cols>
    <col min="1" max="1" width="20.7109375" style="107" customWidth="1"/>
    <col min="2" max="2" width="8.7109375" style="107" bestFit="1" customWidth="1"/>
    <col min="3" max="3" width="12.28515625" style="107" customWidth="1"/>
    <col min="4" max="4" width="3.7109375" style="107" customWidth="1"/>
    <col min="5" max="5" width="8.7109375" style="107" bestFit="1" customWidth="1"/>
    <col min="6" max="6" width="12.140625" style="107" customWidth="1"/>
    <col min="7" max="7" width="3" style="107" customWidth="1"/>
    <col min="8" max="8" width="8.7109375" style="107" bestFit="1" customWidth="1"/>
    <col min="9" max="9" width="12.140625" style="107" customWidth="1"/>
    <col min="10" max="10" width="3.28515625" style="107" customWidth="1"/>
    <col min="11" max="11" width="8.7109375" style="107" bestFit="1" customWidth="1"/>
    <col min="12" max="12" width="11.7109375" style="107" customWidth="1"/>
    <col min="13" max="13" width="2.7109375" style="107" customWidth="1"/>
    <col min="14" max="14" width="9" style="107" bestFit="1" customWidth="1"/>
    <col min="15" max="15" width="13.28515625" style="107" customWidth="1"/>
    <col min="16" max="16384" width="8.7109375" style="107"/>
  </cols>
  <sheetData>
    <row r="1" spans="1:15">
      <c r="A1" s="107" t="s">
        <v>184</v>
      </c>
    </row>
    <row r="2" spans="1:15">
      <c r="A2" s="108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</row>
    <row r="3" spans="1:15">
      <c r="A3" s="109"/>
      <c r="B3" s="183" t="s">
        <v>185</v>
      </c>
      <c r="C3" s="183"/>
      <c r="D3" s="118"/>
      <c r="E3" s="183" t="s">
        <v>169</v>
      </c>
      <c r="F3" s="183"/>
      <c r="G3" s="118"/>
      <c r="H3" s="183" t="s">
        <v>100</v>
      </c>
      <c r="I3" s="183"/>
      <c r="J3" s="118"/>
      <c r="K3" s="183" t="s">
        <v>101</v>
      </c>
      <c r="L3" s="183"/>
      <c r="M3" s="118"/>
      <c r="N3" s="183" t="s">
        <v>26</v>
      </c>
      <c r="O3" s="183"/>
    </row>
    <row r="4" spans="1:15">
      <c r="A4" s="111"/>
      <c r="B4" s="113">
        <v>2016</v>
      </c>
      <c r="C4" s="113" t="s">
        <v>186</v>
      </c>
      <c r="D4" s="113"/>
      <c r="E4" s="113">
        <v>2016</v>
      </c>
      <c r="F4" s="113" t="s">
        <v>186</v>
      </c>
      <c r="G4" s="113"/>
      <c r="H4" s="113">
        <v>2016</v>
      </c>
      <c r="I4" s="113" t="s">
        <v>186</v>
      </c>
      <c r="J4" s="113"/>
      <c r="K4" s="113">
        <v>2016</v>
      </c>
      <c r="L4" s="113" t="s">
        <v>186</v>
      </c>
      <c r="M4" s="113"/>
      <c r="N4" s="113">
        <v>2016</v>
      </c>
      <c r="O4" s="113" t="s">
        <v>186</v>
      </c>
    </row>
    <row r="5" spans="1:15">
      <c r="A5" s="120" t="s">
        <v>187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</row>
    <row r="6" spans="1:15">
      <c r="A6" s="109" t="s">
        <v>188</v>
      </c>
      <c r="B6" s="118">
        <v>1758</v>
      </c>
      <c r="C6" s="121">
        <v>-0.8</v>
      </c>
      <c r="D6" s="109"/>
      <c r="E6" s="116">
        <v>1803</v>
      </c>
      <c r="F6" s="121">
        <v>-1.1000000000000001</v>
      </c>
      <c r="G6" s="109"/>
      <c r="H6" s="116">
        <v>1981</v>
      </c>
      <c r="I6" s="121">
        <v>0.1</v>
      </c>
      <c r="J6" s="109"/>
      <c r="K6" s="116">
        <v>2680</v>
      </c>
      <c r="L6" s="121">
        <v>-2.2000000000000002</v>
      </c>
      <c r="M6" s="109"/>
      <c r="N6" s="116">
        <v>8314</v>
      </c>
      <c r="O6" s="121">
        <v>-1.1000000000000001</v>
      </c>
    </row>
    <row r="7" spans="1:15">
      <c r="A7" s="109" t="s">
        <v>189</v>
      </c>
      <c r="B7" s="116">
        <v>1713211</v>
      </c>
      <c r="C7" s="121">
        <v>0.2</v>
      </c>
      <c r="D7" s="109"/>
      <c r="E7" s="116">
        <v>1686158</v>
      </c>
      <c r="F7" s="121">
        <v>1.2</v>
      </c>
      <c r="G7" s="109"/>
      <c r="H7" s="116">
        <v>1771363</v>
      </c>
      <c r="I7" s="121">
        <v>-0.1</v>
      </c>
      <c r="J7" s="109"/>
      <c r="K7" s="116">
        <v>2056267</v>
      </c>
      <c r="L7" s="121">
        <v>-1.1000000000000001</v>
      </c>
      <c r="M7" s="109"/>
      <c r="N7" s="116">
        <v>7228079</v>
      </c>
      <c r="O7" s="121">
        <v>0</v>
      </c>
    </row>
    <row r="8" spans="1:15">
      <c r="A8" s="109" t="s">
        <v>190</v>
      </c>
      <c r="B8" s="118">
        <v>975</v>
      </c>
      <c r="C8" s="121">
        <v>1.1000000000000001</v>
      </c>
      <c r="D8" s="109"/>
      <c r="E8" s="118">
        <v>935</v>
      </c>
      <c r="F8" s="121">
        <v>2.2999999999999998</v>
      </c>
      <c r="G8" s="109"/>
      <c r="H8" s="118">
        <v>894</v>
      </c>
      <c r="I8" s="121">
        <v>-0.2</v>
      </c>
      <c r="J8" s="109"/>
      <c r="K8" s="118">
        <v>767</v>
      </c>
      <c r="L8" s="121">
        <v>1.1000000000000001</v>
      </c>
      <c r="M8" s="109"/>
      <c r="N8" s="118">
        <v>869</v>
      </c>
      <c r="O8" s="121">
        <v>1.2</v>
      </c>
    </row>
    <row r="9" spans="1:15">
      <c r="A9" s="109" t="s">
        <v>191</v>
      </c>
      <c r="B9" s="118">
        <v>106</v>
      </c>
      <c r="C9" s="121">
        <v>0</v>
      </c>
      <c r="D9" s="109"/>
      <c r="E9" s="118">
        <v>145</v>
      </c>
      <c r="F9" s="121">
        <v>1.4</v>
      </c>
      <c r="G9" s="109"/>
      <c r="H9" s="118">
        <v>129</v>
      </c>
      <c r="I9" s="121">
        <v>0</v>
      </c>
      <c r="J9" s="109"/>
      <c r="K9" s="118">
        <v>107</v>
      </c>
      <c r="L9" s="121">
        <v>-0.9</v>
      </c>
      <c r="M9" s="109"/>
      <c r="N9" s="118">
        <v>119</v>
      </c>
      <c r="O9" s="121">
        <v>0</v>
      </c>
    </row>
    <row r="10" spans="1:15">
      <c r="A10" s="120" t="s">
        <v>192</v>
      </c>
      <c r="B10" s="109"/>
      <c r="C10" s="122"/>
      <c r="D10" s="109"/>
      <c r="F10" s="123"/>
      <c r="G10" s="109"/>
      <c r="I10" s="123"/>
      <c r="J10" s="109"/>
      <c r="L10" s="123"/>
      <c r="M10" s="109"/>
      <c r="O10" s="123"/>
    </row>
    <row r="11" spans="1:15">
      <c r="A11" s="109" t="s">
        <v>188</v>
      </c>
      <c r="B11" s="118">
        <v>368</v>
      </c>
      <c r="C11" s="121">
        <v>4</v>
      </c>
      <c r="D11" s="109"/>
      <c r="E11" s="118">
        <v>218</v>
      </c>
      <c r="F11" s="121">
        <v>3.8</v>
      </c>
      <c r="G11" s="109"/>
      <c r="H11" s="118">
        <v>162</v>
      </c>
      <c r="I11" s="121">
        <v>2.5</v>
      </c>
      <c r="J11" s="109"/>
      <c r="K11" s="118">
        <v>134</v>
      </c>
      <c r="L11" s="121">
        <v>-1.5</v>
      </c>
      <c r="M11" s="109"/>
      <c r="N11" s="118">
        <v>858</v>
      </c>
      <c r="O11" s="121">
        <v>2.8</v>
      </c>
    </row>
    <row r="12" spans="1:15">
      <c r="A12" s="109" t="s">
        <v>189</v>
      </c>
      <c r="B12" s="116">
        <v>1871447</v>
      </c>
      <c r="C12" s="121">
        <v>1.4</v>
      </c>
      <c r="D12" s="109"/>
      <c r="E12" s="116">
        <v>991961</v>
      </c>
      <c r="F12" s="121">
        <v>4.9000000000000004</v>
      </c>
      <c r="G12" s="109"/>
      <c r="H12" s="116">
        <v>695784</v>
      </c>
      <c r="I12" s="121">
        <v>-1.2</v>
      </c>
      <c r="J12" s="109"/>
      <c r="K12" s="116">
        <v>674208</v>
      </c>
      <c r="L12" s="121">
        <v>-5</v>
      </c>
      <c r="M12" s="109"/>
      <c r="N12" s="116">
        <v>4205077</v>
      </c>
      <c r="O12" s="121">
        <v>0.7</v>
      </c>
    </row>
    <row r="13" spans="1:15">
      <c r="A13" s="109" t="s">
        <v>190</v>
      </c>
      <c r="B13" s="116">
        <v>5085</v>
      </c>
      <c r="C13" s="121">
        <v>-2.5</v>
      </c>
      <c r="D13" s="109"/>
      <c r="E13" s="116">
        <v>4550</v>
      </c>
      <c r="F13" s="121">
        <v>1</v>
      </c>
      <c r="G13" s="109"/>
      <c r="H13" s="116">
        <v>4295</v>
      </c>
      <c r="I13" s="121">
        <v>-3.6</v>
      </c>
      <c r="J13" s="109"/>
      <c r="K13" s="116">
        <v>5031</v>
      </c>
      <c r="L13" s="121">
        <v>-3.5</v>
      </c>
      <c r="M13" s="109"/>
      <c r="N13" s="116">
        <v>4901</v>
      </c>
      <c r="O13" s="121">
        <v>-2.1</v>
      </c>
    </row>
    <row r="14" spans="1:15">
      <c r="A14" s="109" t="s">
        <v>191</v>
      </c>
      <c r="B14" s="118">
        <v>116</v>
      </c>
      <c r="C14" s="121">
        <v>1.8</v>
      </c>
      <c r="D14" s="109"/>
      <c r="E14" s="118">
        <v>85</v>
      </c>
      <c r="F14" s="121">
        <v>4.9000000000000004</v>
      </c>
      <c r="G14" s="109"/>
      <c r="H14" s="118">
        <v>51</v>
      </c>
      <c r="I14" s="121">
        <v>0</v>
      </c>
      <c r="J14" s="109"/>
      <c r="K14" s="118">
        <v>35</v>
      </c>
      <c r="L14" s="121">
        <v>-5.4</v>
      </c>
      <c r="M14" s="109"/>
      <c r="N14" s="118">
        <v>69</v>
      </c>
      <c r="O14" s="121">
        <v>1.4</v>
      </c>
    </row>
    <row r="15" spans="1:15">
      <c r="A15" s="120" t="s">
        <v>193</v>
      </c>
      <c r="B15" s="109"/>
      <c r="C15" s="122"/>
      <c r="D15" s="109"/>
      <c r="F15" s="123"/>
      <c r="G15" s="109"/>
      <c r="I15" s="123"/>
      <c r="J15" s="109"/>
      <c r="L15" s="123"/>
      <c r="M15" s="109"/>
      <c r="O15" s="123"/>
    </row>
    <row r="16" spans="1:15">
      <c r="A16" s="109" t="s">
        <v>188</v>
      </c>
      <c r="B16" s="116">
        <v>1207</v>
      </c>
      <c r="C16" s="121">
        <v>-7.4</v>
      </c>
      <c r="D16" s="109"/>
      <c r="E16" s="116">
        <v>1009</v>
      </c>
      <c r="F16" s="121">
        <v>-2.4</v>
      </c>
      <c r="G16" s="109"/>
      <c r="H16" s="116">
        <v>1382</v>
      </c>
      <c r="I16" s="121">
        <v>-8.4</v>
      </c>
      <c r="J16" s="109"/>
      <c r="K16" s="116">
        <v>2770</v>
      </c>
      <c r="L16" s="121">
        <v>-7.2</v>
      </c>
      <c r="M16" s="109"/>
      <c r="N16" s="116">
        <v>6829</v>
      </c>
      <c r="O16" s="121">
        <v>-6.8</v>
      </c>
    </row>
    <row r="17" spans="1:15">
      <c r="A17" s="109" t="s">
        <v>189</v>
      </c>
      <c r="B17" s="116">
        <v>334532</v>
      </c>
      <c r="C17" s="121">
        <v>-8.9</v>
      </c>
      <c r="D17" s="109"/>
      <c r="E17" s="116">
        <v>280932</v>
      </c>
      <c r="F17" s="121">
        <v>-2.8</v>
      </c>
      <c r="G17" s="109"/>
      <c r="H17" s="116">
        <v>385651</v>
      </c>
      <c r="I17" s="121">
        <v>-9.6999999999999993</v>
      </c>
      <c r="J17" s="109"/>
      <c r="K17" s="116">
        <v>766168</v>
      </c>
      <c r="L17" s="121">
        <v>-9</v>
      </c>
      <c r="M17" s="109"/>
      <c r="N17" s="116">
        <v>1925502</v>
      </c>
      <c r="O17" s="121">
        <v>-8.1999999999999993</v>
      </c>
    </row>
    <row r="18" spans="1:15">
      <c r="A18" s="109" t="s">
        <v>190</v>
      </c>
      <c r="B18" s="118">
        <v>277</v>
      </c>
      <c r="C18" s="121">
        <v>-1.8</v>
      </c>
      <c r="D18" s="109"/>
      <c r="E18" s="118">
        <v>278</v>
      </c>
      <c r="F18" s="121">
        <v>-0.7</v>
      </c>
      <c r="G18" s="109"/>
      <c r="H18" s="118">
        <v>279</v>
      </c>
      <c r="I18" s="121">
        <v>-1.4</v>
      </c>
      <c r="J18" s="109"/>
      <c r="K18" s="118">
        <v>277</v>
      </c>
      <c r="L18" s="121">
        <v>-1.8</v>
      </c>
      <c r="M18" s="109"/>
      <c r="N18" s="118">
        <v>282</v>
      </c>
      <c r="O18" s="121">
        <v>-1.4</v>
      </c>
    </row>
    <row r="19" spans="1:15">
      <c r="A19" s="109" t="s">
        <v>191</v>
      </c>
      <c r="B19" s="118">
        <v>21</v>
      </c>
      <c r="C19" s="121">
        <v>-8.6999999999999993</v>
      </c>
      <c r="D19" s="109"/>
      <c r="E19" s="118">
        <v>24</v>
      </c>
      <c r="F19" s="121">
        <v>-4</v>
      </c>
      <c r="G19" s="109"/>
      <c r="H19" s="118">
        <v>28</v>
      </c>
      <c r="I19" s="121">
        <v>-9.6999999999999993</v>
      </c>
      <c r="J19" s="109"/>
      <c r="K19" s="118">
        <v>40</v>
      </c>
      <c r="L19" s="121">
        <v>-9.1</v>
      </c>
      <c r="M19" s="109"/>
      <c r="N19" s="118">
        <v>32</v>
      </c>
      <c r="O19" s="121">
        <v>-9.4</v>
      </c>
    </row>
    <row r="20" spans="1:15">
      <c r="A20" s="120" t="s">
        <v>194</v>
      </c>
      <c r="B20" s="109"/>
      <c r="C20" s="122"/>
      <c r="D20" s="109"/>
      <c r="F20" s="123"/>
      <c r="G20" s="109"/>
      <c r="I20" s="123"/>
      <c r="J20" s="109"/>
      <c r="L20" s="123"/>
      <c r="M20" s="109"/>
      <c r="O20" s="123"/>
    </row>
    <row r="21" spans="1:15">
      <c r="A21" s="109" t="s">
        <v>188</v>
      </c>
      <c r="B21" s="116">
        <v>1237</v>
      </c>
      <c r="C21" s="121">
        <v>9.5</v>
      </c>
      <c r="D21" s="109"/>
      <c r="E21" s="116">
        <v>1016</v>
      </c>
      <c r="F21" s="121">
        <v>2.9</v>
      </c>
      <c r="G21" s="109"/>
      <c r="H21" s="116">
        <v>1246</v>
      </c>
      <c r="I21" s="121">
        <v>6.5</v>
      </c>
      <c r="J21" s="109"/>
      <c r="K21" s="116">
        <v>1566</v>
      </c>
      <c r="L21" s="121">
        <v>11.3</v>
      </c>
      <c r="M21" s="109"/>
      <c r="N21" s="116">
        <v>4694</v>
      </c>
      <c r="O21" s="121">
        <v>7.9</v>
      </c>
    </row>
    <row r="22" spans="1:15">
      <c r="A22" s="109" t="s">
        <v>189</v>
      </c>
      <c r="B22" s="116">
        <v>776757</v>
      </c>
      <c r="C22" s="121">
        <v>12.5</v>
      </c>
      <c r="D22" s="109"/>
      <c r="E22" s="116">
        <v>663266</v>
      </c>
      <c r="F22" s="121">
        <v>7.4</v>
      </c>
      <c r="G22" s="109"/>
      <c r="H22" s="116">
        <v>764209</v>
      </c>
      <c r="I22" s="121">
        <v>8.3000000000000007</v>
      </c>
      <c r="J22" s="109"/>
      <c r="K22" s="116">
        <v>948904</v>
      </c>
      <c r="L22" s="121">
        <v>13.9</v>
      </c>
      <c r="M22" s="109"/>
      <c r="N22" s="116">
        <v>2846905</v>
      </c>
      <c r="O22" s="121">
        <v>10.8</v>
      </c>
    </row>
    <row r="23" spans="1:15">
      <c r="A23" s="109" t="s">
        <v>190</v>
      </c>
      <c r="B23" s="118">
        <v>628</v>
      </c>
      <c r="C23" s="121">
        <v>2.8</v>
      </c>
      <c r="D23" s="109"/>
      <c r="E23" s="118">
        <v>653</v>
      </c>
      <c r="F23" s="121">
        <v>4.3</v>
      </c>
      <c r="G23" s="109"/>
      <c r="H23" s="118">
        <v>613</v>
      </c>
      <c r="I23" s="121">
        <v>1.7</v>
      </c>
      <c r="J23" s="109"/>
      <c r="K23" s="118">
        <v>606</v>
      </c>
      <c r="L23" s="121">
        <v>2.4</v>
      </c>
      <c r="M23" s="109"/>
      <c r="N23" s="118">
        <v>606</v>
      </c>
      <c r="O23" s="121">
        <v>2.8</v>
      </c>
    </row>
    <row r="24" spans="1:15">
      <c r="A24" s="109" t="s">
        <v>191</v>
      </c>
      <c r="B24" s="118">
        <v>48</v>
      </c>
      <c r="C24" s="121">
        <v>11.6</v>
      </c>
      <c r="D24" s="109"/>
      <c r="E24" s="118">
        <v>57</v>
      </c>
      <c r="F24" s="121">
        <v>7.5</v>
      </c>
      <c r="G24" s="109"/>
      <c r="H24" s="118">
        <v>56</v>
      </c>
      <c r="I24" s="121">
        <v>9.8000000000000007</v>
      </c>
      <c r="J24" s="109"/>
      <c r="K24" s="118">
        <v>49</v>
      </c>
      <c r="L24" s="121">
        <v>14</v>
      </c>
      <c r="M24" s="109"/>
      <c r="N24" s="118">
        <v>47</v>
      </c>
      <c r="O24" s="121">
        <v>10.6</v>
      </c>
    </row>
    <row r="25" spans="1:15">
      <c r="A25" s="120" t="s">
        <v>195</v>
      </c>
      <c r="B25" s="109"/>
      <c r="C25" s="122"/>
      <c r="D25" s="109"/>
      <c r="F25" s="123"/>
      <c r="G25" s="109"/>
      <c r="I25" s="123"/>
      <c r="J25" s="109"/>
      <c r="L25" s="123"/>
      <c r="M25" s="109"/>
      <c r="O25" s="123"/>
    </row>
    <row r="26" spans="1:15">
      <c r="A26" s="109" t="s">
        <v>188</v>
      </c>
      <c r="B26" s="116">
        <v>2126</v>
      </c>
      <c r="C26" s="121">
        <v>0</v>
      </c>
      <c r="D26" s="109"/>
      <c r="E26" s="116">
        <v>2021</v>
      </c>
      <c r="F26" s="121">
        <v>-0.6</v>
      </c>
      <c r="G26" s="109"/>
      <c r="H26" s="116">
        <v>2143</v>
      </c>
      <c r="I26" s="121">
        <v>0.3</v>
      </c>
      <c r="J26" s="109"/>
      <c r="K26" s="116">
        <v>2814</v>
      </c>
      <c r="L26" s="121">
        <v>-2.1</v>
      </c>
      <c r="M26" s="109"/>
      <c r="N26" s="116">
        <v>9172</v>
      </c>
      <c r="O26" s="121">
        <v>-0.7</v>
      </c>
    </row>
    <row r="27" spans="1:15">
      <c r="A27" s="109" t="s">
        <v>189</v>
      </c>
      <c r="B27" s="116">
        <v>3584658</v>
      </c>
      <c r="C27" s="121">
        <v>0.8</v>
      </c>
      <c r="D27" s="109"/>
      <c r="E27" s="116">
        <v>2678119</v>
      </c>
      <c r="F27" s="121">
        <v>2.5</v>
      </c>
      <c r="G27" s="109"/>
      <c r="H27" s="116">
        <v>2467147</v>
      </c>
      <c r="I27" s="121">
        <v>-0.4</v>
      </c>
      <c r="J27" s="109"/>
      <c r="K27" s="116">
        <v>2730475</v>
      </c>
      <c r="L27" s="121">
        <v>-2.1</v>
      </c>
      <c r="M27" s="109"/>
      <c r="N27" s="116">
        <v>11433156</v>
      </c>
      <c r="O27" s="121">
        <v>0.2</v>
      </c>
    </row>
    <row r="28" spans="1:15">
      <c r="A28" s="109" t="s">
        <v>190</v>
      </c>
      <c r="B28" s="116">
        <v>1686</v>
      </c>
      <c r="C28" s="121">
        <v>0.8</v>
      </c>
      <c r="D28" s="109"/>
      <c r="E28" s="116">
        <v>1325</v>
      </c>
      <c r="F28" s="121">
        <v>3.1</v>
      </c>
      <c r="G28" s="109"/>
      <c r="H28" s="116">
        <v>1151</v>
      </c>
      <c r="I28" s="121">
        <v>-0.8</v>
      </c>
      <c r="J28" s="109"/>
      <c r="K28" s="118">
        <v>970</v>
      </c>
      <c r="L28" s="121">
        <v>0</v>
      </c>
      <c r="M28" s="109"/>
      <c r="N28" s="116">
        <v>1247</v>
      </c>
      <c r="O28" s="121">
        <v>1</v>
      </c>
    </row>
    <row r="29" spans="1:15">
      <c r="A29" s="109" t="s">
        <v>191</v>
      </c>
      <c r="B29" s="118">
        <v>222</v>
      </c>
      <c r="C29" s="121">
        <v>0.9</v>
      </c>
      <c r="D29" s="109"/>
      <c r="E29" s="118">
        <v>230</v>
      </c>
      <c r="F29" s="121">
        <v>2.7</v>
      </c>
      <c r="G29" s="109"/>
      <c r="H29" s="118">
        <v>179</v>
      </c>
      <c r="I29" s="121">
        <v>-0.6</v>
      </c>
      <c r="J29" s="109"/>
      <c r="K29" s="118">
        <v>142</v>
      </c>
      <c r="L29" s="121">
        <v>-2.1</v>
      </c>
      <c r="M29" s="109"/>
      <c r="N29" s="118">
        <v>188</v>
      </c>
      <c r="O29" s="121">
        <v>0.5</v>
      </c>
    </row>
    <row r="30" spans="1:15">
      <c r="A30" s="120" t="s">
        <v>196</v>
      </c>
      <c r="B30" s="109"/>
      <c r="C30" s="122"/>
      <c r="D30" s="109"/>
      <c r="F30" s="123"/>
      <c r="G30" s="109"/>
      <c r="I30" s="123"/>
      <c r="J30" s="109"/>
      <c r="L30" s="123"/>
      <c r="M30" s="109"/>
      <c r="O30" s="123"/>
    </row>
    <row r="31" spans="1:15">
      <c r="A31" s="109" t="s">
        <v>188</v>
      </c>
      <c r="B31" s="116">
        <v>4570</v>
      </c>
      <c r="C31" s="121">
        <v>0.2</v>
      </c>
      <c r="D31" s="109"/>
      <c r="E31" s="116">
        <v>4046</v>
      </c>
      <c r="F31" s="121">
        <v>-0.2</v>
      </c>
      <c r="G31" s="109"/>
      <c r="H31" s="116">
        <v>4771</v>
      </c>
      <c r="I31" s="121">
        <v>-0.9</v>
      </c>
      <c r="J31" s="109"/>
      <c r="K31" s="116">
        <v>7150</v>
      </c>
      <c r="L31" s="121">
        <v>-1.6</v>
      </c>
      <c r="M31" s="109"/>
      <c r="N31" s="116">
        <v>20695</v>
      </c>
      <c r="O31" s="121">
        <v>-0.8</v>
      </c>
    </row>
    <row r="32" spans="1:15">
      <c r="A32" s="109" t="s">
        <v>189</v>
      </c>
      <c r="B32" s="116">
        <v>4695947</v>
      </c>
      <c r="C32" s="121">
        <v>1.8</v>
      </c>
      <c r="D32" s="109"/>
      <c r="E32" s="116">
        <v>3622317</v>
      </c>
      <c r="F32" s="121">
        <v>2.9</v>
      </c>
      <c r="G32" s="109"/>
      <c r="H32" s="116">
        <v>3617007</v>
      </c>
      <c r="I32" s="121">
        <v>0.2</v>
      </c>
      <c r="J32" s="109"/>
      <c r="K32" s="116">
        <v>4445547</v>
      </c>
      <c r="L32" s="121">
        <v>-0.4</v>
      </c>
      <c r="M32" s="109"/>
      <c r="N32" s="116">
        <v>16205563</v>
      </c>
      <c r="O32" s="121">
        <v>1.1000000000000001</v>
      </c>
    </row>
    <row r="33" spans="1:15">
      <c r="A33" s="109" t="s">
        <v>190</v>
      </c>
      <c r="B33" s="116">
        <v>1028</v>
      </c>
      <c r="C33" s="121">
        <v>1.6</v>
      </c>
      <c r="D33" s="109"/>
      <c r="E33" s="118">
        <v>895</v>
      </c>
      <c r="F33" s="121">
        <v>3.1</v>
      </c>
      <c r="G33" s="109"/>
      <c r="H33" s="118">
        <v>758</v>
      </c>
      <c r="I33" s="121">
        <v>1.1000000000000001</v>
      </c>
      <c r="J33" s="109"/>
      <c r="K33" s="118">
        <v>622</v>
      </c>
      <c r="L33" s="121">
        <v>1.3</v>
      </c>
      <c r="M33" s="109"/>
      <c r="N33" s="118">
        <v>783</v>
      </c>
      <c r="O33" s="121">
        <v>1.9</v>
      </c>
    </row>
    <row r="34" spans="1:15">
      <c r="A34" s="109" t="s">
        <v>191</v>
      </c>
      <c r="B34" s="118">
        <v>291</v>
      </c>
      <c r="C34" s="121">
        <v>1.7</v>
      </c>
      <c r="D34" s="118"/>
      <c r="E34" s="118">
        <v>311</v>
      </c>
      <c r="F34" s="121">
        <v>3</v>
      </c>
      <c r="G34" s="117"/>
      <c r="H34" s="118">
        <v>263</v>
      </c>
      <c r="I34" s="121">
        <v>0</v>
      </c>
      <c r="J34" s="118"/>
      <c r="K34" s="118">
        <v>231</v>
      </c>
      <c r="L34" s="121">
        <v>-0.4</v>
      </c>
      <c r="M34" s="118"/>
      <c r="N34" s="118">
        <v>267</v>
      </c>
      <c r="O34" s="121">
        <v>0.7</v>
      </c>
    </row>
    <row r="35" spans="1:15">
      <c r="A35" s="108"/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</row>
    <row r="37" spans="1:15">
      <c r="A37" s="107" t="s">
        <v>197</v>
      </c>
    </row>
  </sheetData>
  <mergeCells count="5">
    <mergeCell ref="B3:C3"/>
    <mergeCell ref="E3:F3"/>
    <mergeCell ref="H3:I3"/>
    <mergeCell ref="K3:L3"/>
    <mergeCell ref="N3:O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34"/>
  <sheetViews>
    <sheetView topLeftCell="A10" workbookViewId="0">
      <selection activeCell="D8" sqref="D8"/>
    </sheetView>
  </sheetViews>
  <sheetFormatPr defaultRowHeight="14.45"/>
  <cols>
    <col min="1" max="1" width="19.42578125" customWidth="1"/>
    <col min="4" max="4" width="13.28515625" bestFit="1" customWidth="1"/>
    <col min="5" max="5" width="11.28515625" bestFit="1" customWidth="1"/>
    <col min="6" max="6" width="10.7109375" bestFit="1" customWidth="1"/>
  </cols>
  <sheetData>
    <row r="1" spans="1:7">
      <c r="A1" s="106" t="s">
        <v>198</v>
      </c>
    </row>
    <row r="2" spans="1:7" s="125" customFormat="1">
      <c r="A2" s="111"/>
      <c r="B2" s="124"/>
      <c r="C2" s="124"/>
      <c r="D2" s="124"/>
      <c r="E2" s="124"/>
      <c r="F2" s="124"/>
    </row>
    <row r="3" spans="1:7" s="125" customFormat="1" ht="21.6" customHeight="1">
      <c r="A3" s="184"/>
      <c r="B3" s="185" t="s">
        <v>199</v>
      </c>
      <c r="C3" s="185" t="s">
        <v>200</v>
      </c>
      <c r="D3" s="155" t="s">
        <v>201</v>
      </c>
      <c r="E3" s="189" t="s">
        <v>202</v>
      </c>
      <c r="F3" s="155" t="s">
        <v>203</v>
      </c>
      <c r="G3" s="126"/>
    </row>
    <row r="4" spans="1:7" s="125" customFormat="1">
      <c r="A4" s="184"/>
      <c r="B4" s="185"/>
      <c r="C4" s="185"/>
      <c r="D4" s="155" t="s">
        <v>204</v>
      </c>
      <c r="E4" s="186"/>
      <c r="F4" s="155" t="s">
        <v>205</v>
      </c>
      <c r="G4" s="126"/>
    </row>
    <row r="5" spans="1:7" s="125" customFormat="1">
      <c r="A5" s="127"/>
      <c r="B5" s="128" t="s">
        <v>206</v>
      </c>
      <c r="C5" s="128" t="s">
        <v>207</v>
      </c>
      <c r="D5" s="128" t="s">
        <v>206</v>
      </c>
      <c r="E5" s="128" t="s">
        <v>208</v>
      </c>
      <c r="F5" s="128" t="s">
        <v>206</v>
      </c>
      <c r="G5" s="126"/>
    </row>
    <row r="6" spans="1:7" s="125" customFormat="1">
      <c r="A6" s="154"/>
      <c r="B6" s="154"/>
      <c r="C6" s="154"/>
      <c r="D6" s="154"/>
      <c r="E6" s="154"/>
      <c r="F6" s="154"/>
      <c r="G6" s="126"/>
    </row>
    <row r="7" spans="1:7">
      <c r="A7" s="129" t="s">
        <v>209</v>
      </c>
      <c r="B7" s="130">
        <v>17.399999999999999</v>
      </c>
      <c r="C7" s="131">
        <v>3214</v>
      </c>
      <c r="D7" s="132">
        <v>4.2</v>
      </c>
      <c r="E7" s="131">
        <v>2849916</v>
      </c>
      <c r="F7" s="132">
        <v>3.5</v>
      </c>
      <c r="G7" s="133"/>
    </row>
    <row r="8" spans="1:7">
      <c r="A8" s="134" t="s">
        <v>210</v>
      </c>
      <c r="B8" s="130">
        <v>11.1</v>
      </c>
      <c r="C8" s="131">
        <v>1901</v>
      </c>
      <c r="D8" s="132">
        <v>5.0999999999999996</v>
      </c>
      <c r="E8" s="131">
        <v>1823804</v>
      </c>
      <c r="F8" s="132">
        <v>3.9</v>
      </c>
      <c r="G8" s="133"/>
    </row>
    <row r="9" spans="1:7">
      <c r="A9" s="134" t="s">
        <v>211</v>
      </c>
      <c r="B9" s="130">
        <v>2.1</v>
      </c>
      <c r="C9" s="135">
        <v>372</v>
      </c>
      <c r="D9" s="132">
        <v>-7.9</v>
      </c>
      <c r="E9" s="131">
        <v>338184</v>
      </c>
      <c r="F9" s="132">
        <v>-1.5</v>
      </c>
      <c r="G9" s="133"/>
    </row>
    <row r="10" spans="1:7">
      <c r="A10" s="134" t="s">
        <v>212</v>
      </c>
      <c r="B10" s="130">
        <v>4.2</v>
      </c>
      <c r="C10" s="135">
        <v>941</v>
      </c>
      <c r="D10" s="132">
        <v>7.9</v>
      </c>
      <c r="E10" s="131">
        <v>687928</v>
      </c>
      <c r="F10" s="132">
        <v>5.0999999999999996</v>
      </c>
      <c r="G10" s="133"/>
    </row>
    <row r="11" spans="1:7">
      <c r="A11" s="129" t="s">
        <v>213</v>
      </c>
      <c r="B11" s="130">
        <v>14</v>
      </c>
      <c r="C11" s="131">
        <v>2348</v>
      </c>
      <c r="D11" s="132">
        <v>-16.2</v>
      </c>
      <c r="E11" s="131">
        <v>2286663</v>
      </c>
      <c r="F11" s="132">
        <v>-11.2</v>
      </c>
      <c r="G11" s="133"/>
    </row>
    <row r="12" spans="1:7">
      <c r="A12" s="134" t="s">
        <v>214</v>
      </c>
      <c r="B12" s="130">
        <v>10.8</v>
      </c>
      <c r="C12" s="131">
        <v>1246</v>
      </c>
      <c r="D12" s="132">
        <v>-2.5</v>
      </c>
      <c r="E12" s="131">
        <v>1766554</v>
      </c>
      <c r="F12" s="132">
        <v>-2.2000000000000002</v>
      </c>
      <c r="G12" s="133"/>
    </row>
    <row r="13" spans="1:7">
      <c r="A13" s="134" t="s">
        <v>215</v>
      </c>
      <c r="B13" s="130">
        <v>3.2</v>
      </c>
      <c r="C13" s="131">
        <v>1102</v>
      </c>
      <c r="D13" s="132">
        <v>-27.6</v>
      </c>
      <c r="E13" s="131">
        <v>520109</v>
      </c>
      <c r="F13" s="132">
        <v>-32.299999999999997</v>
      </c>
      <c r="G13" s="133"/>
    </row>
    <row r="14" spans="1:7">
      <c r="A14" s="129" t="s">
        <v>216</v>
      </c>
      <c r="B14" s="130">
        <v>13.4</v>
      </c>
      <c r="C14" s="131">
        <v>3295</v>
      </c>
      <c r="D14" s="132">
        <v>-5</v>
      </c>
      <c r="E14" s="131">
        <v>2197640</v>
      </c>
      <c r="F14" s="132">
        <v>-4.9000000000000004</v>
      </c>
      <c r="G14" s="133"/>
    </row>
    <row r="15" spans="1:7">
      <c r="A15" s="134" t="s">
        <v>217</v>
      </c>
      <c r="B15" s="130">
        <v>8.1</v>
      </c>
      <c r="C15" s="131">
        <v>1359</v>
      </c>
      <c r="D15" s="132">
        <v>2</v>
      </c>
      <c r="E15" s="131">
        <v>1326816</v>
      </c>
      <c r="F15" s="132">
        <v>-0.3</v>
      </c>
      <c r="G15" s="133"/>
    </row>
    <row r="16" spans="1:7">
      <c r="A16" s="134" t="s">
        <v>218</v>
      </c>
      <c r="B16" s="130">
        <v>3.3</v>
      </c>
      <c r="C16" s="131">
        <v>1215</v>
      </c>
      <c r="D16" s="132">
        <v>14.7</v>
      </c>
      <c r="E16" s="131">
        <v>540877</v>
      </c>
      <c r="F16" s="132">
        <v>16.5</v>
      </c>
      <c r="G16" s="133"/>
    </row>
    <row r="17" spans="1:7">
      <c r="A17" s="134" t="s">
        <v>219</v>
      </c>
      <c r="B17" s="130">
        <v>1.6</v>
      </c>
      <c r="C17" s="135">
        <v>584</v>
      </c>
      <c r="D17" s="132">
        <v>-40.799999999999997</v>
      </c>
      <c r="E17" s="131">
        <v>269667</v>
      </c>
      <c r="F17" s="132">
        <v>-42.4</v>
      </c>
      <c r="G17" s="133"/>
    </row>
    <row r="18" spans="1:7">
      <c r="A18" s="134" t="s">
        <v>220</v>
      </c>
      <c r="B18" s="130">
        <v>0.4</v>
      </c>
      <c r="C18" s="135">
        <v>137</v>
      </c>
      <c r="D18" s="132">
        <v>50.5</v>
      </c>
      <c r="E18" s="131">
        <v>60280</v>
      </c>
      <c r="F18" s="132">
        <v>23.8</v>
      </c>
      <c r="G18" s="133"/>
    </row>
    <row r="19" spans="1:7">
      <c r="A19" s="129" t="s">
        <v>221</v>
      </c>
      <c r="B19" s="130">
        <v>13</v>
      </c>
      <c r="C19" s="131">
        <v>2631</v>
      </c>
      <c r="D19" s="132">
        <v>-0.3</v>
      </c>
      <c r="E19" s="131">
        <v>2130205</v>
      </c>
      <c r="F19" s="132">
        <v>0.6</v>
      </c>
      <c r="G19" s="133"/>
    </row>
    <row r="20" spans="1:7">
      <c r="A20" s="134" t="s">
        <v>222</v>
      </c>
      <c r="B20" s="130">
        <v>10.6</v>
      </c>
      <c r="C20" s="131">
        <v>2420</v>
      </c>
      <c r="D20" s="132">
        <v>0.1</v>
      </c>
      <c r="E20" s="131">
        <v>1744345</v>
      </c>
      <c r="F20" s="132">
        <v>0.5</v>
      </c>
      <c r="G20" s="133"/>
    </row>
    <row r="21" spans="1:7">
      <c r="A21" s="134" t="s">
        <v>223</v>
      </c>
      <c r="B21" s="130">
        <v>2.4</v>
      </c>
      <c r="C21" s="135">
        <v>211</v>
      </c>
      <c r="D21" s="132">
        <v>-4.5</v>
      </c>
      <c r="E21" s="131">
        <v>385860</v>
      </c>
      <c r="F21" s="132">
        <v>1.1000000000000001</v>
      </c>
      <c r="G21" s="133"/>
    </row>
    <row r="22" spans="1:7">
      <c r="A22" s="129" t="s">
        <v>224</v>
      </c>
      <c r="B22" s="130">
        <v>7.9</v>
      </c>
      <c r="C22" s="131">
        <v>2116</v>
      </c>
      <c r="D22" s="132">
        <v>29.2</v>
      </c>
      <c r="E22" s="131">
        <v>1292484</v>
      </c>
      <c r="F22" s="132">
        <v>32.6</v>
      </c>
      <c r="G22" s="133"/>
    </row>
    <row r="23" spans="1:7">
      <c r="A23" s="134" t="s">
        <v>225</v>
      </c>
      <c r="B23" s="130">
        <v>3.5</v>
      </c>
      <c r="C23" s="135">
        <v>791</v>
      </c>
      <c r="D23" s="132">
        <v>4.9000000000000004</v>
      </c>
      <c r="E23" s="131">
        <v>571765</v>
      </c>
      <c r="F23" s="132">
        <v>2.8</v>
      </c>
      <c r="G23" s="133"/>
    </row>
    <row r="24" spans="1:7">
      <c r="A24" s="134" t="s">
        <v>226</v>
      </c>
      <c r="B24" s="130">
        <v>4.4000000000000004</v>
      </c>
      <c r="C24" s="131">
        <v>1325</v>
      </c>
      <c r="D24" s="132">
        <v>49.9</v>
      </c>
      <c r="E24" s="131">
        <v>720719</v>
      </c>
      <c r="F24" s="132">
        <v>72.2</v>
      </c>
      <c r="G24" s="133"/>
    </row>
    <row r="25" spans="1:7">
      <c r="A25" s="129" t="s">
        <v>227</v>
      </c>
      <c r="B25" s="130">
        <v>5.5</v>
      </c>
      <c r="C25" s="135">
        <v>856</v>
      </c>
      <c r="D25" s="132">
        <v>-5.5</v>
      </c>
      <c r="E25" s="131">
        <v>908492</v>
      </c>
      <c r="F25" s="132">
        <v>-3.5</v>
      </c>
      <c r="G25" s="133"/>
    </row>
    <row r="26" spans="1:7">
      <c r="A26" s="129" t="s">
        <v>228</v>
      </c>
      <c r="B26" s="130">
        <v>2.9</v>
      </c>
      <c r="C26" s="135">
        <v>597</v>
      </c>
      <c r="D26" s="132">
        <v>2.4</v>
      </c>
      <c r="E26" s="131">
        <v>472102</v>
      </c>
      <c r="F26" s="132">
        <v>3.4</v>
      </c>
      <c r="G26" s="133"/>
    </row>
    <row r="27" spans="1:7">
      <c r="A27" s="129" t="s">
        <v>229</v>
      </c>
      <c r="B27" s="130">
        <v>2.8</v>
      </c>
      <c r="C27" s="135">
        <v>152</v>
      </c>
      <c r="D27" s="132">
        <v>0.7</v>
      </c>
      <c r="E27" s="131">
        <v>464468</v>
      </c>
      <c r="F27" s="132">
        <v>1.9</v>
      </c>
      <c r="G27" s="133"/>
    </row>
    <row r="28" spans="1:7">
      <c r="A28" s="129" t="s">
        <v>230</v>
      </c>
      <c r="B28" s="130">
        <v>2.6</v>
      </c>
      <c r="C28" s="135">
        <v>703</v>
      </c>
      <c r="D28" s="132">
        <v>-4</v>
      </c>
      <c r="E28" s="131">
        <v>426841</v>
      </c>
      <c r="F28" s="132">
        <v>-2.5</v>
      </c>
      <c r="G28" s="133"/>
    </row>
    <row r="29" spans="1:7">
      <c r="A29" s="129" t="s">
        <v>231</v>
      </c>
      <c r="B29" s="130">
        <v>2.1</v>
      </c>
      <c r="C29" s="135">
        <v>63</v>
      </c>
      <c r="D29" s="132">
        <v>-7.4</v>
      </c>
      <c r="E29" s="131">
        <v>340388</v>
      </c>
      <c r="F29" s="132">
        <v>-7.5</v>
      </c>
      <c r="G29" s="133"/>
    </row>
    <row r="30" spans="1:7">
      <c r="A30" s="129" t="s">
        <v>232</v>
      </c>
      <c r="B30" s="130">
        <v>2.1</v>
      </c>
      <c r="C30" s="135">
        <v>325</v>
      </c>
      <c r="D30" s="132">
        <v>1.2</v>
      </c>
      <c r="E30" s="131">
        <v>343101</v>
      </c>
      <c r="F30" s="132">
        <v>-2.6</v>
      </c>
      <c r="G30" s="133"/>
    </row>
    <row r="31" spans="1:7">
      <c r="A31" s="136" t="s">
        <v>233</v>
      </c>
      <c r="B31" s="137">
        <v>1.4</v>
      </c>
      <c r="C31" s="138">
        <v>339</v>
      </c>
      <c r="D31" s="139">
        <v>5.3</v>
      </c>
      <c r="E31" s="140">
        <v>236649</v>
      </c>
      <c r="F31" s="139">
        <v>4.7</v>
      </c>
      <c r="G31" s="133"/>
    </row>
    <row r="32" spans="1:7">
      <c r="A32" s="124"/>
      <c r="B32" s="124"/>
      <c r="C32" s="124"/>
      <c r="D32" s="124"/>
      <c r="E32" s="124"/>
      <c r="F32" s="124"/>
    </row>
    <row r="34" spans="1:1">
      <c r="A34" s="106" t="s">
        <v>234</v>
      </c>
    </row>
  </sheetData>
  <mergeCells count="4">
    <mergeCell ref="A3:A4"/>
    <mergeCell ref="B3:B4"/>
    <mergeCell ref="C3:C4"/>
    <mergeCell ref="E3:E4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35"/>
  <sheetViews>
    <sheetView tabSelected="1" zoomScale="110" zoomScaleNormal="110" workbookViewId="0">
      <selection activeCell="F12" sqref="F12"/>
    </sheetView>
  </sheetViews>
  <sheetFormatPr defaultColWidth="11.5703125" defaultRowHeight="13.9"/>
  <cols>
    <col min="1" max="1" width="11.42578125" style="8" customWidth="1"/>
    <col min="2" max="2" width="10.42578125" style="8" customWidth="1"/>
    <col min="3" max="3" width="12" style="8" customWidth="1"/>
    <col min="4" max="4" width="10.5703125" style="8" customWidth="1"/>
    <col min="5" max="5" width="11.5703125" style="8" customWidth="1"/>
    <col min="6" max="6" width="11.5703125" style="8"/>
    <col min="7" max="7" width="8.7109375" style="8" customWidth="1"/>
    <col min="8" max="8" width="13.7109375" style="8" customWidth="1"/>
    <col min="9" max="16384" width="11.5703125" style="8"/>
  </cols>
  <sheetData>
    <row r="1" spans="1:8" ht="12" customHeight="1">
      <c r="A1" s="8" t="s">
        <v>235</v>
      </c>
    </row>
    <row r="2" spans="1:8" ht="12" customHeight="1">
      <c r="A2" s="20"/>
      <c r="B2" s="20"/>
      <c r="C2" s="20"/>
      <c r="D2" s="20"/>
      <c r="E2" s="20"/>
      <c r="F2" s="20"/>
      <c r="G2" s="20"/>
      <c r="H2" s="20"/>
    </row>
    <row r="3" spans="1:8" ht="55.9" customHeight="1">
      <c r="A3" s="19"/>
      <c r="B3" s="18" t="s">
        <v>236</v>
      </c>
      <c r="C3" s="18" t="s">
        <v>237</v>
      </c>
      <c r="D3" s="18" t="s">
        <v>238</v>
      </c>
      <c r="E3" s="18" t="s">
        <v>239</v>
      </c>
      <c r="F3" s="18" t="s">
        <v>240</v>
      </c>
      <c r="G3" s="18" t="s">
        <v>194</v>
      </c>
      <c r="H3" s="18" t="s">
        <v>241</v>
      </c>
    </row>
    <row r="4" spans="1:8">
      <c r="A4" s="15"/>
      <c r="B4" s="17"/>
      <c r="C4" s="17"/>
      <c r="D4" s="17"/>
      <c r="E4" s="17"/>
      <c r="F4" s="17"/>
      <c r="G4" s="15"/>
      <c r="H4" s="17"/>
    </row>
    <row r="5" spans="1:8">
      <c r="A5" s="15" t="s">
        <v>185</v>
      </c>
      <c r="B5" s="14">
        <v>0.89891451831750346</v>
      </c>
      <c r="C5" s="14">
        <v>2.0691994572591588</v>
      </c>
      <c r="D5" s="14">
        <v>3.1377204884667576</v>
      </c>
      <c r="E5" s="14">
        <v>29.732021709633649</v>
      </c>
      <c r="F5" s="14">
        <v>44.386024423337858</v>
      </c>
      <c r="G5" s="16">
        <v>19.776119402985074</v>
      </c>
      <c r="H5" s="14">
        <f>SUM(B5:G5)</f>
        <v>100</v>
      </c>
    </row>
    <row r="6" spans="1:8">
      <c r="A6" s="15" t="s">
        <v>169</v>
      </c>
      <c r="B6" s="14">
        <v>0.50062578222778475</v>
      </c>
      <c r="C6" s="14">
        <v>0.91185410334346495</v>
      </c>
      <c r="D6" s="14">
        <v>2.4137314500268192</v>
      </c>
      <c r="E6" s="14">
        <v>32.647952798140537</v>
      </c>
      <c r="F6" s="14">
        <v>45.485428213838723</v>
      </c>
      <c r="G6" s="16">
        <v>18.040407652422672</v>
      </c>
      <c r="H6" s="14">
        <v>100</v>
      </c>
    </row>
    <row r="7" spans="1:8">
      <c r="A7" s="15" t="s">
        <v>100</v>
      </c>
      <c r="B7" s="14">
        <v>0.23391812865497078</v>
      </c>
      <c r="C7" s="14">
        <v>0.8771929824561403</v>
      </c>
      <c r="D7" s="14">
        <v>1.6569200779727096</v>
      </c>
      <c r="E7" s="14">
        <v>32.163742690058477</v>
      </c>
      <c r="F7" s="14">
        <v>46.101364522417157</v>
      </c>
      <c r="G7" s="16">
        <v>18.966861598440545</v>
      </c>
      <c r="H7" s="14">
        <v>100</v>
      </c>
    </row>
    <row r="8" spans="1:8">
      <c r="A8" s="15" t="s">
        <v>101</v>
      </c>
      <c r="B8" s="14">
        <v>0.26590867412433522</v>
      </c>
      <c r="C8" s="14">
        <v>0.33009352649917478</v>
      </c>
      <c r="D8" s="14">
        <v>0.77021822849807453</v>
      </c>
      <c r="E8" s="14">
        <v>25.958188153310104</v>
      </c>
      <c r="F8" s="14">
        <v>57.472950669356315</v>
      </c>
      <c r="G8" s="14">
        <v>15.202640748211993</v>
      </c>
      <c r="H8" s="14">
        <v>100</v>
      </c>
    </row>
    <row r="9" spans="1:8" s="11" customFormat="1">
      <c r="A9" s="13" t="s">
        <v>26</v>
      </c>
      <c r="B9" s="12">
        <v>0.44323342415985473</v>
      </c>
      <c r="C9" s="12">
        <v>0.92279745685740233</v>
      </c>
      <c r="D9" s="12">
        <v>1.7765667574931878</v>
      </c>
      <c r="E9" s="12">
        <v>29.282470481380564</v>
      </c>
      <c r="F9" s="12">
        <v>50.114441416893726</v>
      </c>
      <c r="G9" s="12">
        <v>17.460490463215258</v>
      </c>
      <c r="H9" s="12">
        <v>100</v>
      </c>
    </row>
    <row r="10" spans="1:8">
      <c r="A10" s="10"/>
      <c r="B10" s="10"/>
      <c r="C10" s="10"/>
      <c r="D10" s="10"/>
      <c r="E10" s="10"/>
      <c r="F10" s="10"/>
      <c r="G10" s="10"/>
      <c r="H10" s="10"/>
    </row>
    <row r="12" spans="1:8">
      <c r="A12" s="9" t="s">
        <v>242</v>
      </c>
    </row>
    <row r="13" spans="1:8">
      <c r="A13" s="9"/>
    </row>
    <row r="15" spans="1:8">
      <c r="C15" s="106" t="s">
        <v>243</v>
      </c>
    </row>
    <row r="34" spans="3:10">
      <c r="C34" s="106" t="s">
        <v>244</v>
      </c>
      <c r="D34" s="106"/>
      <c r="E34" s="106"/>
      <c r="F34" s="106"/>
      <c r="G34" s="106"/>
      <c r="H34" s="106"/>
      <c r="I34" s="106"/>
      <c r="J34" s="106"/>
    </row>
    <row r="35" spans="3:10">
      <c r="C35" s="106"/>
      <c r="D35" s="106"/>
      <c r="E35" s="106"/>
      <c r="F35" s="106"/>
      <c r="G35" s="106"/>
      <c r="H35" s="106"/>
      <c r="I35" s="106"/>
      <c r="J35" s="106"/>
    </row>
  </sheetData>
  <pageMargins left="0.75" right="0.75" top="1" bottom="1" header="0.5" footer="0.5"/>
  <pageSetup paperSize="9" orientation="portrait" horizontalDpi="4294967292" verticalDpi="4294967292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4"/>
  <sheetViews>
    <sheetView zoomScale="120" zoomScaleNormal="120" workbookViewId="0">
      <selection activeCell="F24" sqref="F24"/>
    </sheetView>
  </sheetViews>
  <sheetFormatPr defaultColWidth="9.140625" defaultRowHeight="13.9"/>
  <cols>
    <col min="1" max="1" width="18.85546875" style="42" customWidth="1"/>
    <col min="2" max="4" width="11.7109375" style="42" customWidth="1"/>
    <col min="5" max="5" width="2.7109375" style="42" customWidth="1"/>
    <col min="6" max="6" width="12.42578125" style="42" bestFit="1" customWidth="1"/>
    <col min="7" max="8" width="11.7109375" style="42" customWidth="1"/>
    <col min="9" max="9" width="4.85546875" style="42" customWidth="1"/>
    <col min="10" max="16384" width="9.140625" style="42"/>
  </cols>
  <sheetData>
    <row r="1" spans="1:8">
      <c r="A1" s="42" t="s">
        <v>15</v>
      </c>
    </row>
    <row r="2" spans="1:8">
      <c r="A2" s="43"/>
      <c r="B2" s="44"/>
      <c r="C2" s="44"/>
      <c r="D2" s="44"/>
      <c r="E2" s="44"/>
      <c r="F2" s="44"/>
      <c r="G2" s="44"/>
      <c r="H2" s="44"/>
    </row>
    <row r="3" spans="1:8">
      <c r="A3" s="45"/>
      <c r="B3" s="46" t="s">
        <v>16</v>
      </c>
      <c r="C3" s="46"/>
      <c r="D3" s="46"/>
      <c r="E3" s="46"/>
      <c r="F3" s="46" t="s">
        <v>17</v>
      </c>
      <c r="G3" s="46"/>
      <c r="H3" s="46"/>
    </row>
    <row r="4" spans="1:8" ht="27.6">
      <c r="A4" s="44"/>
      <c r="B4" s="47" t="s">
        <v>18</v>
      </c>
      <c r="C4" s="48" t="s">
        <v>19</v>
      </c>
      <c r="D4" s="49" t="s">
        <v>20</v>
      </c>
      <c r="E4" s="50"/>
      <c r="F4" s="47" t="s">
        <v>21</v>
      </c>
      <c r="G4" s="48" t="s">
        <v>19</v>
      </c>
      <c r="H4" s="49" t="s">
        <v>20</v>
      </c>
    </row>
    <row r="5" spans="1:8">
      <c r="B5" s="51"/>
      <c r="C5" s="51"/>
      <c r="D5" s="51"/>
      <c r="E5" s="51"/>
      <c r="F5" s="51"/>
      <c r="G5" s="51"/>
      <c r="H5" s="51"/>
    </row>
    <row r="6" spans="1:8">
      <c r="B6" s="52" t="s">
        <v>22</v>
      </c>
      <c r="C6" s="53"/>
      <c r="D6" s="53"/>
      <c r="E6" s="54"/>
      <c r="F6" s="55"/>
      <c r="G6" s="53"/>
      <c r="H6" s="53"/>
    </row>
    <row r="7" spans="1:8">
      <c r="A7" s="56" t="s">
        <v>23</v>
      </c>
      <c r="B7" s="57">
        <v>242895.45848945304</v>
      </c>
      <c r="C7" s="58">
        <v>16.510683061844862</v>
      </c>
      <c r="D7" s="59">
        <v>-11.978453165626732</v>
      </c>
      <c r="F7" s="57">
        <v>2629201.6905605812</v>
      </c>
      <c r="G7" s="58">
        <v>21.159329147876406</v>
      </c>
      <c r="H7" s="58">
        <v>-7.4351313228170994</v>
      </c>
    </row>
    <row r="8" spans="1:8">
      <c r="A8" s="56" t="s">
        <v>24</v>
      </c>
      <c r="B8" s="57">
        <v>774055.58741303661</v>
      </c>
      <c r="C8" s="58">
        <v>52.615996015346397</v>
      </c>
      <c r="D8" s="59">
        <v>-7.1115088960099655</v>
      </c>
      <c r="F8" s="57">
        <v>5670984.7983900169</v>
      </c>
      <c r="G8" s="58">
        <v>45.639037268439267</v>
      </c>
      <c r="H8" s="58">
        <v>-1.5285575217278478</v>
      </c>
    </row>
    <row r="9" spans="1:8">
      <c r="A9" s="56" t="s">
        <v>25</v>
      </c>
      <c r="B9" s="57">
        <v>454190.13935088721</v>
      </c>
      <c r="C9" s="58">
        <v>30.873320922808734</v>
      </c>
      <c r="D9" s="59">
        <v>-11.224580232696084</v>
      </c>
      <c r="F9" s="57">
        <v>4125546.2560993722</v>
      </c>
      <c r="G9" s="58">
        <v>33.201633583684334</v>
      </c>
      <c r="H9" s="58">
        <v>-3.079858141716258</v>
      </c>
    </row>
    <row r="10" spans="1:8">
      <c r="G10" s="58"/>
    </row>
    <row r="11" spans="1:8" s="45" customFormat="1">
      <c r="A11" s="150" t="s">
        <v>26</v>
      </c>
      <c r="B11" s="151">
        <v>1471141.1852533768</v>
      </c>
      <c r="C11" s="152">
        <v>100</v>
      </c>
      <c r="D11" s="153">
        <v>-9.2383424567472474</v>
      </c>
      <c r="E11" s="150"/>
      <c r="F11" s="151">
        <v>12425732.74504997</v>
      </c>
      <c r="G11" s="45">
        <v>100</v>
      </c>
      <c r="H11" s="153">
        <v>-3.3471801052310468</v>
      </c>
    </row>
    <row r="12" spans="1:8" s="45" customFormat="1">
      <c r="A12" s="43"/>
      <c r="B12" s="60"/>
      <c r="C12" s="149"/>
      <c r="D12" s="61"/>
      <c r="E12" s="43"/>
      <c r="F12" s="60"/>
      <c r="G12" s="44"/>
      <c r="H12" s="61"/>
    </row>
    <row r="13" spans="1:8">
      <c r="B13" s="62"/>
    </row>
    <row r="14" spans="1:8">
      <c r="A14" s="41" t="s">
        <v>27</v>
      </c>
    </row>
  </sheetData>
  <printOptions gridLines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G25"/>
  <sheetViews>
    <sheetView zoomScaleNormal="100" workbookViewId="0">
      <selection activeCell="A26" sqref="A26"/>
    </sheetView>
  </sheetViews>
  <sheetFormatPr defaultColWidth="8.85546875" defaultRowHeight="13.9"/>
  <cols>
    <col min="1" max="1" width="19.28515625" style="86" customWidth="1"/>
    <col min="2" max="3" width="9.28515625" style="22" bestFit="1" customWidth="1"/>
    <col min="4" max="4" width="11.7109375" style="22" bestFit="1" customWidth="1"/>
    <col min="5" max="5" width="10.140625" style="22" bestFit="1" customWidth="1"/>
    <col min="6" max="6" width="10.140625" style="22" customWidth="1"/>
    <col min="7" max="7" width="13.28515625" style="86" customWidth="1"/>
    <col min="8" max="8" width="11.140625" style="22" customWidth="1"/>
    <col min="9" max="16384" width="8.85546875" style="22"/>
  </cols>
  <sheetData>
    <row r="3" spans="1:7">
      <c r="A3" s="85" t="s">
        <v>28</v>
      </c>
      <c r="G3" s="86" t="s">
        <v>29</v>
      </c>
    </row>
    <row r="4" spans="1:7">
      <c r="A4" s="87" t="s">
        <v>30</v>
      </c>
      <c r="B4" s="88">
        <v>0.83745649871387506</v>
      </c>
    </row>
    <row r="5" spans="1:7">
      <c r="A5" s="87" t="s">
        <v>31</v>
      </c>
      <c r="B5" s="88">
        <v>0.65089977896382556</v>
      </c>
    </row>
    <row r="6" spans="1:7">
      <c r="A6" s="87" t="s">
        <v>32</v>
      </c>
      <c r="B6" s="88">
        <v>0.61604671194267135</v>
      </c>
    </row>
    <row r="7" spans="1:7">
      <c r="A7" s="87" t="s">
        <v>33</v>
      </c>
      <c r="B7" s="88">
        <v>0.51004953324442748</v>
      </c>
    </row>
    <row r="8" spans="1:7">
      <c r="A8" s="87" t="s">
        <v>34</v>
      </c>
      <c r="B8" s="88">
        <v>0.49089840931581147</v>
      </c>
    </row>
    <row r="9" spans="1:7">
      <c r="A9" s="87" t="s">
        <v>35</v>
      </c>
      <c r="B9" s="88">
        <v>0.46156550924231154</v>
      </c>
    </row>
    <row r="10" spans="1:7">
      <c r="A10" s="87" t="s">
        <v>36</v>
      </c>
      <c r="B10" s="88">
        <v>0.45064224962536203</v>
      </c>
    </row>
    <row r="11" spans="1:7">
      <c r="A11" s="87" t="s">
        <v>37</v>
      </c>
      <c r="B11" s="88">
        <v>0.4330320421525633</v>
      </c>
    </row>
    <row r="12" spans="1:7">
      <c r="A12" s="87" t="s">
        <v>38</v>
      </c>
      <c r="B12" s="88">
        <v>0.42139369925708164</v>
      </c>
    </row>
    <row r="13" spans="1:7">
      <c r="A13" s="87" t="s">
        <v>39</v>
      </c>
      <c r="B13" s="88">
        <v>0.42084454897785123</v>
      </c>
    </row>
    <row r="14" spans="1:7">
      <c r="A14" s="87" t="s">
        <v>40</v>
      </c>
      <c r="B14" s="88">
        <v>0.41622278142406338</v>
      </c>
    </row>
    <row r="15" spans="1:7">
      <c r="A15" s="87" t="s">
        <v>41</v>
      </c>
      <c r="B15" s="88">
        <v>0.39103037266787144</v>
      </c>
    </row>
    <row r="16" spans="1:7">
      <c r="A16" s="87" t="s">
        <v>42</v>
      </c>
      <c r="B16" s="88">
        <v>0.38915657193329123</v>
      </c>
    </row>
    <row r="17" spans="1:7">
      <c r="A17" s="87" t="s">
        <v>43</v>
      </c>
      <c r="B17" s="88">
        <v>0.38230433687076432</v>
      </c>
    </row>
    <row r="18" spans="1:7">
      <c r="A18" s="87" t="s">
        <v>44</v>
      </c>
      <c r="B18" s="88">
        <v>0.37843701243947309</v>
      </c>
    </row>
    <row r="19" spans="1:7">
      <c r="A19" s="87" t="s">
        <v>45</v>
      </c>
      <c r="B19" s="88">
        <v>0.36806443539396144</v>
      </c>
    </row>
    <row r="20" spans="1:7">
      <c r="A20" s="87" t="s">
        <v>46</v>
      </c>
      <c r="B20" s="88">
        <v>0.36715079751406543</v>
      </c>
    </row>
    <row r="21" spans="1:7">
      <c r="A21" s="87" t="s">
        <v>47</v>
      </c>
      <c r="B21" s="88">
        <v>0.34023146727809983</v>
      </c>
    </row>
    <row r="22" spans="1:7">
      <c r="A22" s="87" t="s">
        <v>48</v>
      </c>
      <c r="B22" s="88">
        <v>0.28874988302872817</v>
      </c>
    </row>
    <row r="23" spans="1:7">
      <c r="A23" s="87" t="s">
        <v>49</v>
      </c>
      <c r="B23" s="88">
        <v>0.28648640638949702</v>
      </c>
    </row>
    <row r="24" spans="1:7">
      <c r="A24" s="87" t="s">
        <v>50</v>
      </c>
      <c r="B24" s="88">
        <v>0.15617058254496566</v>
      </c>
    </row>
    <row r="25" spans="1:7">
      <c r="G25" s="41" t="s">
        <v>27</v>
      </c>
    </row>
  </sheetData>
  <pageMargins left="0.7" right="0.7" top="0.75" bottom="0.75" header="0.3" footer="0.3"/>
  <pageSetup paperSize="9" orientation="portrait" horizontalDpi="4294967295" verticalDpi="4294967295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0"/>
  <sheetViews>
    <sheetView workbookViewId="0">
      <selection activeCell="A26" sqref="A25:A26"/>
    </sheetView>
  </sheetViews>
  <sheetFormatPr defaultColWidth="8.85546875" defaultRowHeight="13.9"/>
  <cols>
    <col min="1" max="1" width="40.140625" style="22" customWidth="1"/>
    <col min="2" max="2" width="12" style="22" customWidth="1"/>
    <col min="3" max="5" width="8.85546875" style="22"/>
    <col min="6" max="7" width="0" style="22" hidden="1" customWidth="1"/>
    <col min="8" max="8" width="8.85546875" style="22"/>
    <col min="9" max="9" width="21.28515625" style="22" customWidth="1"/>
    <col min="10" max="10" width="19.5703125" style="22" customWidth="1"/>
    <col min="11" max="16384" width="8.85546875" style="22"/>
  </cols>
  <sheetData>
    <row r="1" spans="1:10" s="34" customFormat="1">
      <c r="A1" s="170" t="s">
        <v>51</v>
      </c>
      <c r="B1" s="170"/>
      <c r="C1" s="170"/>
      <c r="D1" s="170"/>
      <c r="E1" s="170"/>
      <c r="F1" s="170"/>
      <c r="G1" s="170"/>
      <c r="H1" s="170"/>
      <c r="I1" s="170"/>
      <c r="J1" s="170"/>
    </row>
    <row r="2" spans="1:10" ht="24.6" customHeight="1"/>
    <row r="3" spans="1:10" ht="41.45">
      <c r="A3" s="80" t="s">
        <v>52</v>
      </c>
      <c r="B3" s="80" t="s">
        <v>53</v>
      </c>
      <c r="C3" s="80" t="s">
        <v>54</v>
      </c>
      <c r="D3" s="80" t="s">
        <v>55</v>
      </c>
      <c r="E3" s="80" t="s">
        <v>56</v>
      </c>
      <c r="F3" s="80" t="s">
        <v>57</v>
      </c>
      <c r="G3" s="80" t="s">
        <v>58</v>
      </c>
      <c r="H3" s="80" t="s">
        <v>59</v>
      </c>
      <c r="I3" s="80" t="s">
        <v>60</v>
      </c>
      <c r="J3" s="80" t="s">
        <v>61</v>
      </c>
    </row>
    <row r="4" spans="1:10">
      <c r="A4" s="142"/>
      <c r="B4" s="142"/>
      <c r="C4" s="142"/>
      <c r="D4" s="142"/>
      <c r="E4" s="142"/>
      <c r="F4" s="142"/>
      <c r="G4" s="142"/>
      <c r="H4" s="142"/>
      <c r="I4" s="142"/>
      <c r="J4" s="142"/>
    </row>
    <row r="5" spans="1:10">
      <c r="A5" s="22" t="s">
        <v>62</v>
      </c>
      <c r="B5" s="81">
        <v>66236</v>
      </c>
      <c r="C5" s="81">
        <v>58305</v>
      </c>
      <c r="D5" s="81">
        <v>1334</v>
      </c>
      <c r="E5" s="81">
        <v>2762</v>
      </c>
      <c r="F5" s="66">
        <v>199</v>
      </c>
      <c r="G5" s="81">
        <v>2563</v>
      </c>
      <c r="H5" s="29">
        <v>-1229</v>
      </c>
      <c r="I5" s="143">
        <v>-1.8554864424180206</v>
      </c>
      <c r="J5" s="84">
        <v>-1.5977643449469943</v>
      </c>
    </row>
    <row r="6" spans="1:10">
      <c r="A6" s="22" t="s">
        <v>63</v>
      </c>
      <c r="B6" s="81">
        <v>4246</v>
      </c>
      <c r="C6" s="81">
        <v>3505</v>
      </c>
      <c r="D6" s="66">
        <v>43</v>
      </c>
      <c r="E6" s="81">
        <v>146</v>
      </c>
      <c r="F6" s="81">
        <v>17</v>
      </c>
      <c r="G6" s="81">
        <v>129</v>
      </c>
      <c r="H6" s="29">
        <v>-86</v>
      </c>
      <c r="I6" s="143">
        <v>-2.0254357041921809</v>
      </c>
      <c r="J6" s="84">
        <v>-2.0913461538461537</v>
      </c>
    </row>
    <row r="7" spans="1:10">
      <c r="A7" s="64" t="s">
        <v>64</v>
      </c>
      <c r="B7" s="82">
        <v>70482</v>
      </c>
      <c r="C7" s="82">
        <v>61810</v>
      </c>
      <c r="D7" s="82">
        <v>1377</v>
      </c>
      <c r="E7" s="82">
        <v>2908</v>
      </c>
      <c r="F7" s="82">
        <v>216</v>
      </c>
      <c r="G7" s="82">
        <v>2692</v>
      </c>
      <c r="H7" s="83">
        <v>-1315</v>
      </c>
      <c r="I7" s="144">
        <v>-1.8657245821628217</v>
      </c>
      <c r="J7" s="145">
        <v>-1.6270963686751807</v>
      </c>
    </row>
    <row r="8" spans="1:10">
      <c r="A8" s="64" t="s">
        <v>65</v>
      </c>
      <c r="B8" s="82">
        <v>576303</v>
      </c>
      <c r="C8" s="82">
        <v>495247</v>
      </c>
      <c r="D8" s="82">
        <v>16263</v>
      </c>
      <c r="E8" s="82">
        <v>29924</v>
      </c>
      <c r="F8" s="82">
        <v>2871</v>
      </c>
      <c r="G8" s="82">
        <v>27053</v>
      </c>
      <c r="H8" s="83">
        <v>-10790</v>
      </c>
      <c r="I8" s="144">
        <v>-1.8722789921274055</v>
      </c>
      <c r="J8" s="145">
        <v>-2.2986650918779357</v>
      </c>
    </row>
    <row r="9" spans="1:10">
      <c r="A9" s="63" t="s">
        <v>66</v>
      </c>
      <c r="B9" s="84">
        <v>12.230024830688023</v>
      </c>
      <c r="C9" s="84">
        <v>12.480640973090196</v>
      </c>
      <c r="D9" s="84">
        <v>8.4670724958494752</v>
      </c>
      <c r="E9" s="84">
        <v>9.7179521454351026</v>
      </c>
      <c r="F9" s="81">
        <v>7.523510971786834</v>
      </c>
      <c r="G9" s="81"/>
      <c r="H9" s="89" t="s">
        <v>67</v>
      </c>
      <c r="I9" s="143"/>
      <c r="J9" s="145"/>
    </row>
    <row r="10" spans="1:10">
      <c r="A10" s="22" t="s">
        <v>68</v>
      </c>
      <c r="E10" s="81"/>
      <c r="F10" s="81"/>
      <c r="G10" s="81"/>
      <c r="H10" s="29"/>
      <c r="I10" s="143"/>
      <c r="J10" s="84"/>
    </row>
    <row r="11" spans="1:10">
      <c r="A11" s="22" t="s">
        <v>62</v>
      </c>
      <c r="B11" s="81">
        <v>40258</v>
      </c>
      <c r="C11" s="81">
        <v>39844</v>
      </c>
      <c r="D11" s="81">
        <v>2417</v>
      </c>
      <c r="E11" s="81">
        <v>2401</v>
      </c>
      <c r="F11" s="66">
        <v>32</v>
      </c>
      <c r="G11" s="81">
        <v>2369</v>
      </c>
      <c r="H11" s="29">
        <v>48</v>
      </c>
      <c r="I11" s="143">
        <v>0.11923096030602613</v>
      </c>
      <c r="J11" s="84">
        <v>0.59557783457825642</v>
      </c>
    </row>
    <row r="12" spans="1:10">
      <c r="A12" s="22" t="s">
        <v>63</v>
      </c>
      <c r="B12" s="81">
        <v>894</v>
      </c>
      <c r="C12" s="81">
        <v>878</v>
      </c>
      <c r="D12" s="66">
        <v>70</v>
      </c>
      <c r="E12" s="66">
        <v>53</v>
      </c>
      <c r="F12" s="81">
        <v>2</v>
      </c>
      <c r="G12" s="81">
        <v>51</v>
      </c>
      <c r="H12" s="29">
        <v>19</v>
      </c>
      <c r="I12" s="143">
        <v>2.1252796420581657</v>
      </c>
      <c r="J12" s="84">
        <v>3.6240090600226504</v>
      </c>
    </row>
    <row r="13" spans="1:10">
      <c r="A13" s="64" t="s">
        <v>64</v>
      </c>
      <c r="B13" s="82">
        <v>41152</v>
      </c>
      <c r="C13" s="82">
        <v>40722</v>
      </c>
      <c r="D13" s="82">
        <v>2487</v>
      </c>
      <c r="E13" s="82">
        <v>2454</v>
      </c>
      <c r="F13" s="82">
        <v>34</v>
      </c>
      <c r="G13" s="82">
        <v>2420</v>
      </c>
      <c r="H13" s="83">
        <v>67</v>
      </c>
      <c r="I13" s="144">
        <v>0.16281104199066873</v>
      </c>
      <c r="J13" s="145">
        <v>0.66051481301602721</v>
      </c>
    </row>
    <row r="14" spans="1:10">
      <c r="A14" s="64" t="s">
        <v>65</v>
      </c>
      <c r="B14" s="82">
        <v>312361</v>
      </c>
      <c r="C14" s="82">
        <v>308883</v>
      </c>
      <c r="D14" s="82">
        <v>16949</v>
      </c>
      <c r="E14" s="82">
        <v>22290</v>
      </c>
      <c r="F14" s="82">
        <v>703</v>
      </c>
      <c r="G14" s="82">
        <v>21587</v>
      </c>
      <c r="H14" s="83">
        <v>-4638</v>
      </c>
      <c r="I14" s="144">
        <v>-1.4848204481353307</v>
      </c>
      <c r="J14" s="145">
        <v>-1.6644952673960476</v>
      </c>
    </row>
    <row r="15" spans="1:10">
      <c r="A15" s="63" t="s">
        <v>66</v>
      </c>
      <c r="B15" s="84">
        <v>13.174500017607832</v>
      </c>
      <c r="C15" s="84">
        <v>13.183632637600645</v>
      </c>
      <c r="D15" s="84">
        <v>14.673432060888548</v>
      </c>
      <c r="E15" s="84">
        <v>11.009421265141318</v>
      </c>
      <c r="F15" s="81">
        <v>4.8364153627311524</v>
      </c>
      <c r="G15" s="81"/>
      <c r="H15" s="89" t="s">
        <v>67</v>
      </c>
      <c r="J15" s="81"/>
    </row>
    <row r="16" spans="1:10">
      <c r="A16" s="76"/>
      <c r="B16" s="76"/>
      <c r="C16" s="76"/>
      <c r="D16" s="76"/>
      <c r="E16" s="76"/>
      <c r="F16" s="76"/>
      <c r="G16" s="76"/>
      <c r="H16" s="76"/>
      <c r="I16" s="76"/>
      <c r="J16" s="76"/>
    </row>
    <row r="17" spans="1:10">
      <c r="A17" s="34"/>
      <c r="B17" s="34"/>
      <c r="C17" s="34"/>
      <c r="D17" s="34"/>
      <c r="E17" s="34"/>
      <c r="F17" s="34"/>
      <c r="G17" s="34"/>
      <c r="H17" s="34"/>
      <c r="I17" s="34"/>
      <c r="J17" s="34"/>
    </row>
    <row r="18" spans="1:10" s="34" customFormat="1" ht="23.25" customHeight="1">
      <c r="A18" s="171" t="s">
        <v>69</v>
      </c>
      <c r="B18" s="171"/>
      <c r="C18" s="171"/>
      <c r="D18" s="171"/>
      <c r="E18" s="171"/>
      <c r="F18" s="171"/>
      <c r="G18" s="171"/>
      <c r="H18" s="171"/>
      <c r="I18" s="171"/>
      <c r="J18" s="171"/>
    </row>
    <row r="19" spans="1:10" ht="13.9" customHeight="1">
      <c r="A19" s="171" t="s">
        <v>70</v>
      </c>
      <c r="B19" s="171"/>
      <c r="C19" s="171"/>
      <c r="D19" s="171"/>
      <c r="E19" s="171"/>
      <c r="F19" s="171"/>
      <c r="G19" s="171"/>
      <c r="H19" s="171"/>
      <c r="I19" s="171"/>
      <c r="J19" s="171"/>
    </row>
    <row r="20" spans="1:10">
      <c r="A20" s="22" t="s">
        <v>71</v>
      </c>
    </row>
  </sheetData>
  <mergeCells count="3">
    <mergeCell ref="A1:J1"/>
    <mergeCell ref="A18:J18"/>
    <mergeCell ref="A19:J1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83"/>
  <sheetViews>
    <sheetView topLeftCell="A82" workbookViewId="0">
      <selection activeCell="A25" sqref="A25"/>
    </sheetView>
  </sheetViews>
  <sheetFormatPr defaultRowHeight="13.9"/>
  <cols>
    <col min="1" max="1" width="75.5703125" style="156" customWidth="1"/>
    <col min="2" max="2" width="18.7109375" style="156" customWidth="1"/>
    <col min="3" max="3" width="19.140625" style="156" bestFit="1" customWidth="1"/>
    <col min="4" max="4" width="17.42578125" style="156" bestFit="1" customWidth="1"/>
    <col min="5" max="5" width="25.28515625" style="156" bestFit="1" customWidth="1"/>
    <col min="6" max="6" width="11.28515625" style="156" bestFit="1" customWidth="1"/>
    <col min="7" max="7" width="11.85546875" style="156" bestFit="1" customWidth="1"/>
    <col min="8" max="8" width="8.85546875" style="156"/>
    <col min="9" max="9" width="11.28515625" style="156" bestFit="1" customWidth="1"/>
    <col min="10" max="10" width="55.28515625" style="156" customWidth="1"/>
    <col min="11" max="11" width="23.28515625" style="156" customWidth="1"/>
    <col min="12" max="15" width="11.85546875" style="156" bestFit="1" customWidth="1"/>
    <col min="16" max="16" width="46.85546875" style="156" customWidth="1"/>
    <col min="17" max="256" width="8.85546875" style="156"/>
    <col min="257" max="257" width="75.5703125" style="156" customWidth="1"/>
    <col min="258" max="259" width="10.7109375" style="156" bestFit="1" customWidth="1"/>
    <col min="260" max="260" width="10.42578125" style="156" customWidth="1"/>
    <col min="261" max="263" width="10.7109375" style="156" bestFit="1" customWidth="1"/>
    <col min="264" max="512" width="8.85546875" style="156"/>
    <col min="513" max="513" width="75.5703125" style="156" customWidth="1"/>
    <col min="514" max="515" width="10.7109375" style="156" bestFit="1" customWidth="1"/>
    <col min="516" max="516" width="10.42578125" style="156" customWidth="1"/>
    <col min="517" max="519" width="10.7109375" style="156" bestFit="1" customWidth="1"/>
    <col min="520" max="768" width="8.85546875" style="156"/>
    <col min="769" max="769" width="75.5703125" style="156" customWidth="1"/>
    <col min="770" max="771" width="10.7109375" style="156" bestFit="1" customWidth="1"/>
    <col min="772" max="772" width="10.42578125" style="156" customWidth="1"/>
    <col min="773" max="775" width="10.7109375" style="156" bestFit="1" customWidth="1"/>
    <col min="776" max="1024" width="8.85546875" style="156"/>
    <col min="1025" max="1025" width="75.5703125" style="156" customWidth="1"/>
    <col min="1026" max="1027" width="10.7109375" style="156" bestFit="1" customWidth="1"/>
    <col min="1028" max="1028" width="10.42578125" style="156" customWidth="1"/>
    <col min="1029" max="1031" width="10.7109375" style="156" bestFit="1" customWidth="1"/>
    <col min="1032" max="1280" width="8.85546875" style="156"/>
    <col min="1281" max="1281" width="75.5703125" style="156" customWidth="1"/>
    <col min="1282" max="1283" width="10.7109375" style="156" bestFit="1" customWidth="1"/>
    <col min="1284" max="1284" width="10.42578125" style="156" customWidth="1"/>
    <col min="1285" max="1287" width="10.7109375" style="156" bestFit="1" customWidth="1"/>
    <col min="1288" max="1536" width="8.85546875" style="156"/>
    <col min="1537" max="1537" width="75.5703125" style="156" customWidth="1"/>
    <col min="1538" max="1539" width="10.7109375" style="156" bestFit="1" customWidth="1"/>
    <col min="1540" max="1540" width="10.42578125" style="156" customWidth="1"/>
    <col min="1541" max="1543" width="10.7109375" style="156" bestFit="1" customWidth="1"/>
    <col min="1544" max="1792" width="8.85546875" style="156"/>
    <col min="1793" max="1793" width="75.5703125" style="156" customWidth="1"/>
    <col min="1794" max="1795" width="10.7109375" style="156" bestFit="1" customWidth="1"/>
    <col min="1796" max="1796" width="10.42578125" style="156" customWidth="1"/>
    <col min="1797" max="1799" width="10.7109375" style="156" bestFit="1" customWidth="1"/>
    <col min="1800" max="2048" width="8.85546875" style="156"/>
    <col min="2049" max="2049" width="75.5703125" style="156" customWidth="1"/>
    <col min="2050" max="2051" width="10.7109375" style="156" bestFit="1" customWidth="1"/>
    <col min="2052" max="2052" width="10.42578125" style="156" customWidth="1"/>
    <col min="2053" max="2055" width="10.7109375" style="156" bestFit="1" customWidth="1"/>
    <col min="2056" max="2304" width="8.85546875" style="156"/>
    <col min="2305" max="2305" width="75.5703125" style="156" customWidth="1"/>
    <col min="2306" max="2307" width="10.7109375" style="156" bestFit="1" customWidth="1"/>
    <col min="2308" max="2308" width="10.42578125" style="156" customWidth="1"/>
    <col min="2309" max="2311" width="10.7109375" style="156" bestFit="1" customWidth="1"/>
    <col min="2312" max="2560" width="8.85546875" style="156"/>
    <col min="2561" max="2561" width="75.5703125" style="156" customWidth="1"/>
    <col min="2562" max="2563" width="10.7109375" style="156" bestFit="1" customWidth="1"/>
    <col min="2564" max="2564" width="10.42578125" style="156" customWidth="1"/>
    <col min="2565" max="2567" width="10.7109375" style="156" bestFit="1" customWidth="1"/>
    <col min="2568" max="2816" width="8.85546875" style="156"/>
    <col min="2817" max="2817" width="75.5703125" style="156" customWidth="1"/>
    <col min="2818" max="2819" width="10.7109375" style="156" bestFit="1" customWidth="1"/>
    <col min="2820" max="2820" width="10.42578125" style="156" customWidth="1"/>
    <col min="2821" max="2823" width="10.7109375" style="156" bestFit="1" customWidth="1"/>
    <col min="2824" max="3072" width="8.85546875" style="156"/>
    <col min="3073" max="3073" width="75.5703125" style="156" customWidth="1"/>
    <col min="3074" max="3075" width="10.7109375" style="156" bestFit="1" customWidth="1"/>
    <col min="3076" max="3076" width="10.42578125" style="156" customWidth="1"/>
    <col min="3077" max="3079" width="10.7109375" style="156" bestFit="1" customWidth="1"/>
    <col min="3080" max="3328" width="8.85546875" style="156"/>
    <col min="3329" max="3329" width="75.5703125" style="156" customWidth="1"/>
    <col min="3330" max="3331" width="10.7109375" style="156" bestFit="1" customWidth="1"/>
    <col min="3332" max="3332" width="10.42578125" style="156" customWidth="1"/>
    <col min="3333" max="3335" width="10.7109375" style="156" bestFit="1" customWidth="1"/>
    <col min="3336" max="3584" width="8.85546875" style="156"/>
    <col min="3585" max="3585" width="75.5703125" style="156" customWidth="1"/>
    <col min="3586" max="3587" width="10.7109375" style="156" bestFit="1" customWidth="1"/>
    <col min="3588" max="3588" width="10.42578125" style="156" customWidth="1"/>
    <col min="3589" max="3591" width="10.7109375" style="156" bestFit="1" customWidth="1"/>
    <col min="3592" max="3840" width="8.85546875" style="156"/>
    <col min="3841" max="3841" width="75.5703125" style="156" customWidth="1"/>
    <col min="3842" max="3843" width="10.7109375" style="156" bestFit="1" customWidth="1"/>
    <col min="3844" max="3844" width="10.42578125" style="156" customWidth="1"/>
    <col min="3845" max="3847" width="10.7109375" style="156" bestFit="1" customWidth="1"/>
    <col min="3848" max="4096" width="8.85546875" style="156"/>
    <col min="4097" max="4097" width="75.5703125" style="156" customWidth="1"/>
    <col min="4098" max="4099" width="10.7109375" style="156" bestFit="1" customWidth="1"/>
    <col min="4100" max="4100" width="10.42578125" style="156" customWidth="1"/>
    <col min="4101" max="4103" width="10.7109375" style="156" bestFit="1" customWidth="1"/>
    <col min="4104" max="4352" width="8.85546875" style="156"/>
    <col min="4353" max="4353" width="75.5703125" style="156" customWidth="1"/>
    <col min="4354" max="4355" width="10.7109375" style="156" bestFit="1" customWidth="1"/>
    <col min="4356" max="4356" width="10.42578125" style="156" customWidth="1"/>
    <col min="4357" max="4359" width="10.7109375" style="156" bestFit="1" customWidth="1"/>
    <col min="4360" max="4608" width="8.85546875" style="156"/>
    <col min="4609" max="4609" width="75.5703125" style="156" customWidth="1"/>
    <col min="4610" max="4611" width="10.7109375" style="156" bestFit="1" customWidth="1"/>
    <col min="4612" max="4612" width="10.42578125" style="156" customWidth="1"/>
    <col min="4613" max="4615" width="10.7109375" style="156" bestFit="1" customWidth="1"/>
    <col min="4616" max="4864" width="8.85546875" style="156"/>
    <col min="4865" max="4865" width="75.5703125" style="156" customWidth="1"/>
    <col min="4866" max="4867" width="10.7109375" style="156" bestFit="1" customWidth="1"/>
    <col min="4868" max="4868" width="10.42578125" style="156" customWidth="1"/>
    <col min="4869" max="4871" width="10.7109375" style="156" bestFit="1" customWidth="1"/>
    <col min="4872" max="5120" width="8.85546875" style="156"/>
    <col min="5121" max="5121" width="75.5703125" style="156" customWidth="1"/>
    <col min="5122" max="5123" width="10.7109375" style="156" bestFit="1" customWidth="1"/>
    <col min="5124" max="5124" width="10.42578125" style="156" customWidth="1"/>
    <col min="5125" max="5127" width="10.7109375" style="156" bestFit="1" customWidth="1"/>
    <col min="5128" max="5376" width="8.85546875" style="156"/>
    <col min="5377" max="5377" width="75.5703125" style="156" customWidth="1"/>
    <col min="5378" max="5379" width="10.7109375" style="156" bestFit="1" customWidth="1"/>
    <col min="5380" max="5380" width="10.42578125" style="156" customWidth="1"/>
    <col min="5381" max="5383" width="10.7109375" style="156" bestFit="1" customWidth="1"/>
    <col min="5384" max="5632" width="8.85546875" style="156"/>
    <col min="5633" max="5633" width="75.5703125" style="156" customWidth="1"/>
    <col min="5634" max="5635" width="10.7109375" style="156" bestFit="1" customWidth="1"/>
    <col min="5636" max="5636" width="10.42578125" style="156" customWidth="1"/>
    <col min="5637" max="5639" width="10.7109375" style="156" bestFit="1" customWidth="1"/>
    <col min="5640" max="5888" width="8.85546875" style="156"/>
    <col min="5889" max="5889" width="75.5703125" style="156" customWidth="1"/>
    <col min="5890" max="5891" width="10.7109375" style="156" bestFit="1" customWidth="1"/>
    <col min="5892" max="5892" width="10.42578125" style="156" customWidth="1"/>
    <col min="5893" max="5895" width="10.7109375" style="156" bestFit="1" customWidth="1"/>
    <col min="5896" max="6144" width="8.85546875" style="156"/>
    <col min="6145" max="6145" width="75.5703125" style="156" customWidth="1"/>
    <col min="6146" max="6147" width="10.7109375" style="156" bestFit="1" customWidth="1"/>
    <col min="6148" max="6148" width="10.42578125" style="156" customWidth="1"/>
    <col min="6149" max="6151" width="10.7109375" style="156" bestFit="1" customWidth="1"/>
    <col min="6152" max="6400" width="8.85546875" style="156"/>
    <col min="6401" max="6401" width="75.5703125" style="156" customWidth="1"/>
    <col min="6402" max="6403" width="10.7109375" style="156" bestFit="1" customWidth="1"/>
    <col min="6404" max="6404" width="10.42578125" style="156" customWidth="1"/>
    <col min="6405" max="6407" width="10.7109375" style="156" bestFit="1" customWidth="1"/>
    <col min="6408" max="6656" width="8.85546875" style="156"/>
    <col min="6657" max="6657" width="75.5703125" style="156" customWidth="1"/>
    <col min="6658" max="6659" width="10.7109375" style="156" bestFit="1" customWidth="1"/>
    <col min="6660" max="6660" width="10.42578125" style="156" customWidth="1"/>
    <col min="6661" max="6663" width="10.7109375" style="156" bestFit="1" customWidth="1"/>
    <col min="6664" max="6912" width="8.85546875" style="156"/>
    <col min="6913" max="6913" width="75.5703125" style="156" customWidth="1"/>
    <col min="6914" max="6915" width="10.7109375" style="156" bestFit="1" customWidth="1"/>
    <col min="6916" max="6916" width="10.42578125" style="156" customWidth="1"/>
    <col min="6917" max="6919" width="10.7109375" style="156" bestFit="1" customWidth="1"/>
    <col min="6920" max="7168" width="8.85546875" style="156"/>
    <col min="7169" max="7169" width="75.5703125" style="156" customWidth="1"/>
    <col min="7170" max="7171" width="10.7109375" style="156" bestFit="1" customWidth="1"/>
    <col min="7172" max="7172" width="10.42578125" style="156" customWidth="1"/>
    <col min="7173" max="7175" width="10.7109375" style="156" bestFit="1" customWidth="1"/>
    <col min="7176" max="7424" width="8.85546875" style="156"/>
    <col min="7425" max="7425" width="75.5703125" style="156" customWidth="1"/>
    <col min="7426" max="7427" width="10.7109375" style="156" bestFit="1" customWidth="1"/>
    <col min="7428" max="7428" width="10.42578125" style="156" customWidth="1"/>
    <col min="7429" max="7431" width="10.7109375" style="156" bestFit="1" customWidth="1"/>
    <col min="7432" max="7680" width="8.85546875" style="156"/>
    <col min="7681" max="7681" width="75.5703125" style="156" customWidth="1"/>
    <col min="7682" max="7683" width="10.7109375" style="156" bestFit="1" customWidth="1"/>
    <col min="7684" max="7684" width="10.42578125" style="156" customWidth="1"/>
    <col min="7685" max="7687" width="10.7109375" style="156" bestFit="1" customWidth="1"/>
    <col min="7688" max="7936" width="8.85546875" style="156"/>
    <col min="7937" max="7937" width="75.5703125" style="156" customWidth="1"/>
    <col min="7938" max="7939" width="10.7109375" style="156" bestFit="1" customWidth="1"/>
    <col min="7940" max="7940" width="10.42578125" style="156" customWidth="1"/>
    <col min="7941" max="7943" width="10.7109375" style="156" bestFit="1" customWidth="1"/>
    <col min="7944" max="8192" width="8.85546875" style="156"/>
    <col min="8193" max="8193" width="75.5703125" style="156" customWidth="1"/>
    <col min="8194" max="8195" width="10.7109375" style="156" bestFit="1" customWidth="1"/>
    <col min="8196" max="8196" width="10.42578125" style="156" customWidth="1"/>
    <col min="8197" max="8199" width="10.7109375" style="156" bestFit="1" customWidth="1"/>
    <col min="8200" max="8448" width="8.85546875" style="156"/>
    <col min="8449" max="8449" width="75.5703125" style="156" customWidth="1"/>
    <col min="8450" max="8451" width="10.7109375" style="156" bestFit="1" customWidth="1"/>
    <col min="8452" max="8452" width="10.42578125" style="156" customWidth="1"/>
    <col min="8453" max="8455" width="10.7109375" style="156" bestFit="1" customWidth="1"/>
    <col min="8456" max="8704" width="8.85546875" style="156"/>
    <col min="8705" max="8705" width="75.5703125" style="156" customWidth="1"/>
    <col min="8706" max="8707" width="10.7109375" style="156" bestFit="1" customWidth="1"/>
    <col min="8708" max="8708" width="10.42578125" style="156" customWidth="1"/>
    <col min="8709" max="8711" width="10.7109375" style="156" bestFit="1" customWidth="1"/>
    <col min="8712" max="8960" width="8.85546875" style="156"/>
    <col min="8961" max="8961" width="75.5703125" style="156" customWidth="1"/>
    <col min="8962" max="8963" width="10.7109375" style="156" bestFit="1" customWidth="1"/>
    <col min="8964" max="8964" width="10.42578125" style="156" customWidth="1"/>
    <col min="8965" max="8967" width="10.7109375" style="156" bestFit="1" customWidth="1"/>
    <col min="8968" max="9216" width="8.85546875" style="156"/>
    <col min="9217" max="9217" width="75.5703125" style="156" customWidth="1"/>
    <col min="9218" max="9219" width="10.7109375" style="156" bestFit="1" customWidth="1"/>
    <col min="9220" max="9220" width="10.42578125" style="156" customWidth="1"/>
    <col min="9221" max="9223" width="10.7109375" style="156" bestFit="1" customWidth="1"/>
    <col min="9224" max="9472" width="8.85546875" style="156"/>
    <col min="9473" max="9473" width="75.5703125" style="156" customWidth="1"/>
    <col min="9474" max="9475" width="10.7109375" style="156" bestFit="1" customWidth="1"/>
    <col min="9476" max="9476" width="10.42578125" style="156" customWidth="1"/>
    <col min="9477" max="9479" width="10.7109375" style="156" bestFit="1" customWidth="1"/>
    <col min="9480" max="9728" width="8.85546875" style="156"/>
    <col min="9729" max="9729" width="75.5703125" style="156" customWidth="1"/>
    <col min="9730" max="9731" width="10.7109375" style="156" bestFit="1" customWidth="1"/>
    <col min="9732" max="9732" width="10.42578125" style="156" customWidth="1"/>
    <col min="9733" max="9735" width="10.7109375" style="156" bestFit="1" customWidth="1"/>
    <col min="9736" max="9984" width="8.85546875" style="156"/>
    <col min="9985" max="9985" width="75.5703125" style="156" customWidth="1"/>
    <col min="9986" max="9987" width="10.7109375" style="156" bestFit="1" customWidth="1"/>
    <col min="9988" max="9988" width="10.42578125" style="156" customWidth="1"/>
    <col min="9989" max="9991" width="10.7109375" style="156" bestFit="1" customWidth="1"/>
    <col min="9992" max="10240" width="8.85546875" style="156"/>
    <col min="10241" max="10241" width="75.5703125" style="156" customWidth="1"/>
    <col min="10242" max="10243" width="10.7109375" style="156" bestFit="1" customWidth="1"/>
    <col min="10244" max="10244" width="10.42578125" style="156" customWidth="1"/>
    <col min="10245" max="10247" width="10.7109375" style="156" bestFit="1" customWidth="1"/>
    <col min="10248" max="10496" width="8.85546875" style="156"/>
    <col min="10497" max="10497" width="75.5703125" style="156" customWidth="1"/>
    <col min="10498" max="10499" width="10.7109375" style="156" bestFit="1" customWidth="1"/>
    <col min="10500" max="10500" width="10.42578125" style="156" customWidth="1"/>
    <col min="10501" max="10503" width="10.7109375" style="156" bestFit="1" customWidth="1"/>
    <col min="10504" max="10752" width="8.85546875" style="156"/>
    <col min="10753" max="10753" width="75.5703125" style="156" customWidth="1"/>
    <col min="10754" max="10755" width="10.7109375" style="156" bestFit="1" customWidth="1"/>
    <col min="10756" max="10756" width="10.42578125" style="156" customWidth="1"/>
    <col min="10757" max="10759" width="10.7109375" style="156" bestFit="1" customWidth="1"/>
    <col min="10760" max="11008" width="8.85546875" style="156"/>
    <col min="11009" max="11009" width="75.5703125" style="156" customWidth="1"/>
    <col min="11010" max="11011" width="10.7109375" style="156" bestFit="1" customWidth="1"/>
    <col min="11012" max="11012" width="10.42578125" style="156" customWidth="1"/>
    <col min="11013" max="11015" width="10.7109375" style="156" bestFit="1" customWidth="1"/>
    <col min="11016" max="11264" width="8.85546875" style="156"/>
    <col min="11265" max="11265" width="75.5703125" style="156" customWidth="1"/>
    <col min="11266" max="11267" width="10.7109375" style="156" bestFit="1" customWidth="1"/>
    <col min="11268" max="11268" width="10.42578125" style="156" customWidth="1"/>
    <col min="11269" max="11271" width="10.7109375" style="156" bestFit="1" customWidth="1"/>
    <col min="11272" max="11520" width="8.85546875" style="156"/>
    <col min="11521" max="11521" width="75.5703125" style="156" customWidth="1"/>
    <col min="11522" max="11523" width="10.7109375" style="156" bestFit="1" customWidth="1"/>
    <col min="11524" max="11524" width="10.42578125" style="156" customWidth="1"/>
    <col min="11525" max="11527" width="10.7109375" style="156" bestFit="1" customWidth="1"/>
    <col min="11528" max="11776" width="8.85546875" style="156"/>
    <col min="11777" max="11777" width="75.5703125" style="156" customWidth="1"/>
    <col min="11778" max="11779" width="10.7109375" style="156" bestFit="1" customWidth="1"/>
    <col min="11780" max="11780" width="10.42578125" style="156" customWidth="1"/>
    <col min="11781" max="11783" width="10.7109375" style="156" bestFit="1" customWidth="1"/>
    <col min="11784" max="12032" width="8.85546875" style="156"/>
    <col min="12033" max="12033" width="75.5703125" style="156" customWidth="1"/>
    <col min="12034" max="12035" width="10.7109375" style="156" bestFit="1" customWidth="1"/>
    <col min="12036" max="12036" width="10.42578125" style="156" customWidth="1"/>
    <col min="12037" max="12039" width="10.7109375" style="156" bestFit="1" customWidth="1"/>
    <col min="12040" max="12288" width="8.85546875" style="156"/>
    <col min="12289" max="12289" width="75.5703125" style="156" customWidth="1"/>
    <col min="12290" max="12291" width="10.7109375" style="156" bestFit="1" customWidth="1"/>
    <col min="12292" max="12292" width="10.42578125" style="156" customWidth="1"/>
    <col min="12293" max="12295" width="10.7109375" style="156" bestFit="1" customWidth="1"/>
    <col min="12296" max="12544" width="8.85546875" style="156"/>
    <col min="12545" max="12545" width="75.5703125" style="156" customWidth="1"/>
    <col min="12546" max="12547" width="10.7109375" style="156" bestFit="1" customWidth="1"/>
    <col min="12548" max="12548" width="10.42578125" style="156" customWidth="1"/>
    <col min="12549" max="12551" width="10.7109375" style="156" bestFit="1" customWidth="1"/>
    <col min="12552" max="12800" width="8.85546875" style="156"/>
    <col min="12801" max="12801" width="75.5703125" style="156" customWidth="1"/>
    <col min="12802" max="12803" width="10.7109375" style="156" bestFit="1" customWidth="1"/>
    <col min="12804" max="12804" width="10.42578125" style="156" customWidth="1"/>
    <col min="12805" max="12807" width="10.7109375" style="156" bestFit="1" customWidth="1"/>
    <col min="12808" max="13056" width="8.85546875" style="156"/>
    <col min="13057" max="13057" width="75.5703125" style="156" customWidth="1"/>
    <col min="13058" max="13059" width="10.7109375" style="156" bestFit="1" customWidth="1"/>
    <col min="13060" max="13060" width="10.42578125" style="156" customWidth="1"/>
    <col min="13061" max="13063" width="10.7109375" style="156" bestFit="1" customWidth="1"/>
    <col min="13064" max="13312" width="8.85546875" style="156"/>
    <col min="13313" max="13313" width="75.5703125" style="156" customWidth="1"/>
    <col min="13314" max="13315" width="10.7109375" style="156" bestFit="1" customWidth="1"/>
    <col min="13316" max="13316" width="10.42578125" style="156" customWidth="1"/>
    <col min="13317" max="13319" width="10.7109375" style="156" bestFit="1" customWidth="1"/>
    <col min="13320" max="13568" width="8.85546875" style="156"/>
    <col min="13569" max="13569" width="75.5703125" style="156" customWidth="1"/>
    <col min="13570" max="13571" width="10.7109375" style="156" bestFit="1" customWidth="1"/>
    <col min="13572" max="13572" width="10.42578125" style="156" customWidth="1"/>
    <col min="13573" max="13575" width="10.7109375" style="156" bestFit="1" customWidth="1"/>
    <col min="13576" max="13824" width="8.85546875" style="156"/>
    <col min="13825" max="13825" width="75.5703125" style="156" customWidth="1"/>
    <col min="13826" max="13827" width="10.7109375" style="156" bestFit="1" customWidth="1"/>
    <col min="13828" max="13828" width="10.42578125" style="156" customWidth="1"/>
    <col min="13829" max="13831" width="10.7109375" style="156" bestFit="1" customWidth="1"/>
    <col min="13832" max="14080" width="8.85546875" style="156"/>
    <col min="14081" max="14081" width="75.5703125" style="156" customWidth="1"/>
    <col min="14082" max="14083" width="10.7109375" style="156" bestFit="1" customWidth="1"/>
    <col min="14084" max="14084" width="10.42578125" style="156" customWidth="1"/>
    <col min="14085" max="14087" width="10.7109375" style="156" bestFit="1" customWidth="1"/>
    <col min="14088" max="14336" width="8.85546875" style="156"/>
    <col min="14337" max="14337" width="75.5703125" style="156" customWidth="1"/>
    <col min="14338" max="14339" width="10.7109375" style="156" bestFit="1" customWidth="1"/>
    <col min="14340" max="14340" width="10.42578125" style="156" customWidth="1"/>
    <col min="14341" max="14343" width="10.7109375" style="156" bestFit="1" customWidth="1"/>
    <col min="14344" max="14592" width="8.85546875" style="156"/>
    <col min="14593" max="14593" width="75.5703125" style="156" customWidth="1"/>
    <col min="14594" max="14595" width="10.7109375" style="156" bestFit="1" customWidth="1"/>
    <col min="14596" max="14596" width="10.42578125" style="156" customWidth="1"/>
    <col min="14597" max="14599" width="10.7109375" style="156" bestFit="1" customWidth="1"/>
    <col min="14600" max="14848" width="8.85546875" style="156"/>
    <col min="14849" max="14849" width="75.5703125" style="156" customWidth="1"/>
    <col min="14850" max="14851" width="10.7109375" style="156" bestFit="1" customWidth="1"/>
    <col min="14852" max="14852" width="10.42578125" style="156" customWidth="1"/>
    <col min="14853" max="14855" width="10.7109375" style="156" bestFit="1" customWidth="1"/>
    <col min="14856" max="15104" width="8.85546875" style="156"/>
    <col min="15105" max="15105" width="75.5703125" style="156" customWidth="1"/>
    <col min="15106" max="15107" width="10.7109375" style="156" bestFit="1" customWidth="1"/>
    <col min="15108" max="15108" width="10.42578125" style="156" customWidth="1"/>
    <col min="15109" max="15111" width="10.7109375" style="156" bestFit="1" customWidth="1"/>
    <col min="15112" max="15360" width="8.85546875" style="156"/>
    <col min="15361" max="15361" width="75.5703125" style="156" customWidth="1"/>
    <col min="15362" max="15363" width="10.7109375" style="156" bestFit="1" customWidth="1"/>
    <col min="15364" max="15364" width="10.42578125" style="156" customWidth="1"/>
    <col min="15365" max="15367" width="10.7109375" style="156" bestFit="1" customWidth="1"/>
    <col min="15368" max="15616" width="8.85546875" style="156"/>
    <col min="15617" max="15617" width="75.5703125" style="156" customWidth="1"/>
    <col min="15618" max="15619" width="10.7109375" style="156" bestFit="1" customWidth="1"/>
    <col min="15620" max="15620" width="10.42578125" style="156" customWidth="1"/>
    <col min="15621" max="15623" width="10.7109375" style="156" bestFit="1" customWidth="1"/>
    <col min="15624" max="15872" width="8.85546875" style="156"/>
    <col min="15873" max="15873" width="75.5703125" style="156" customWidth="1"/>
    <col min="15874" max="15875" width="10.7109375" style="156" bestFit="1" customWidth="1"/>
    <col min="15876" max="15876" width="10.42578125" style="156" customWidth="1"/>
    <col min="15877" max="15879" width="10.7109375" style="156" bestFit="1" customWidth="1"/>
    <col min="15880" max="16128" width="8.85546875" style="156"/>
    <col min="16129" max="16129" width="75.5703125" style="156" customWidth="1"/>
    <col min="16130" max="16131" width="10.7109375" style="156" bestFit="1" customWidth="1"/>
    <col min="16132" max="16132" width="10.42578125" style="156" customWidth="1"/>
    <col min="16133" max="16135" width="10.7109375" style="156" bestFit="1" customWidth="1"/>
    <col min="16136" max="16384" width="8.85546875" style="156"/>
  </cols>
  <sheetData>
    <row r="1" spans="1:18" ht="17.45">
      <c r="B1" s="157">
        <v>2011</v>
      </c>
      <c r="C1" s="157">
        <v>2012</v>
      </c>
      <c r="D1" s="157">
        <v>2013</v>
      </c>
      <c r="E1" s="157">
        <v>2014</v>
      </c>
      <c r="F1" s="157">
        <v>2015</v>
      </c>
      <c r="G1" s="157">
        <v>2016</v>
      </c>
    </row>
    <row r="2" spans="1:18" ht="22.9">
      <c r="A2" s="158" t="s">
        <v>72</v>
      </c>
    </row>
    <row r="3" spans="1:18">
      <c r="A3" s="159" t="s">
        <v>73</v>
      </c>
    </row>
    <row r="4" spans="1:18">
      <c r="A4" s="156" t="s">
        <v>65</v>
      </c>
      <c r="B4" s="160">
        <v>30400000</v>
      </c>
      <c r="C4" s="160">
        <v>30000000</v>
      </c>
      <c r="D4" s="160">
        <v>29700000</v>
      </c>
      <c r="E4" s="160">
        <v>29900000</v>
      </c>
      <c r="F4" s="160">
        <v>29985526</v>
      </c>
      <c r="G4" s="160">
        <v>30337990</v>
      </c>
      <c r="J4" s="156" t="s">
        <v>65</v>
      </c>
      <c r="K4" s="161">
        <f>F19/E51</f>
        <v>9.1296825100524188</v>
      </c>
    </row>
    <row r="5" spans="1:18">
      <c r="A5" s="156" t="s">
        <v>74</v>
      </c>
      <c r="B5" s="160">
        <v>4130800</v>
      </c>
      <c r="C5" s="160">
        <v>4100000</v>
      </c>
      <c r="D5" s="160">
        <v>4059000</v>
      </c>
      <c r="E5" s="160">
        <v>4077984</v>
      </c>
      <c r="F5" s="160">
        <v>4080000</v>
      </c>
      <c r="G5" s="160">
        <v>4140000</v>
      </c>
      <c r="J5" s="156" t="s">
        <v>74</v>
      </c>
      <c r="K5" s="161">
        <f t="shared" ref="K5:K16" si="0">F20/E52</f>
        <v>7.3546720279588884</v>
      </c>
    </row>
    <row r="6" spans="1:18">
      <c r="A6" s="156" t="s">
        <v>75</v>
      </c>
      <c r="B6" s="160">
        <v>941600</v>
      </c>
      <c r="C6" s="160">
        <v>936600</v>
      </c>
      <c r="D6" s="160">
        <v>918000</v>
      </c>
      <c r="E6" s="160">
        <v>920000</v>
      </c>
      <c r="F6" s="160">
        <v>942803</v>
      </c>
      <c r="G6" s="160">
        <v>955370</v>
      </c>
      <c r="J6" s="156" t="s">
        <v>75</v>
      </c>
      <c r="K6" s="161">
        <f t="shared" si="0"/>
        <v>16.668016194331983</v>
      </c>
    </row>
    <row r="7" spans="1:18">
      <c r="A7" s="156" t="s">
        <v>76</v>
      </c>
      <c r="B7" s="160">
        <v>113300</v>
      </c>
      <c r="C7" s="160">
        <v>113600</v>
      </c>
      <c r="D7" s="160">
        <v>117100</v>
      </c>
      <c r="E7" s="160">
        <v>116499</v>
      </c>
      <c r="F7" s="160">
        <v>115855</v>
      </c>
      <c r="G7" s="160">
        <v>116862</v>
      </c>
      <c r="J7" s="156" t="s">
        <v>76</v>
      </c>
      <c r="K7" s="161">
        <f t="shared" si="0"/>
        <v>13.452736318407959</v>
      </c>
    </row>
    <row r="8" spans="1:18">
      <c r="A8" s="156" t="s">
        <v>77</v>
      </c>
      <c r="B8" s="160">
        <v>260000</v>
      </c>
      <c r="C8" s="160">
        <v>257800</v>
      </c>
      <c r="D8" s="160">
        <v>257700</v>
      </c>
      <c r="E8" s="160">
        <v>260477</v>
      </c>
      <c r="F8" s="160">
        <v>273000</v>
      </c>
      <c r="G8" s="160">
        <v>279000</v>
      </c>
      <c r="J8" s="156" t="s">
        <v>77</v>
      </c>
      <c r="K8" s="161">
        <f t="shared" si="0"/>
        <v>17.018824871648601</v>
      </c>
    </row>
    <row r="9" spans="1:18">
      <c r="A9" s="156" t="s">
        <v>78</v>
      </c>
      <c r="B9" s="160">
        <v>60700</v>
      </c>
      <c r="C9" s="160">
        <v>62800</v>
      </c>
      <c r="D9" s="160">
        <v>62800</v>
      </c>
      <c r="E9" s="160">
        <v>62380</v>
      </c>
      <c r="F9" s="160">
        <v>63149</v>
      </c>
      <c r="G9" s="160">
        <v>63048</v>
      </c>
      <c r="J9" s="156" t="s">
        <v>78</v>
      </c>
      <c r="K9" s="161">
        <f t="shared" si="0"/>
        <v>3.5214800878018186</v>
      </c>
    </row>
    <row r="10" spans="1:18">
      <c r="A10" s="156" t="s">
        <v>79</v>
      </c>
      <c r="B10" s="160">
        <v>370800</v>
      </c>
      <c r="C10" s="162" t="s">
        <v>80</v>
      </c>
      <c r="D10" s="162" t="s">
        <v>80</v>
      </c>
      <c r="E10" s="162" t="s">
        <v>80</v>
      </c>
      <c r="F10" s="162" t="s">
        <v>80</v>
      </c>
      <c r="G10" s="162" t="s">
        <v>80</v>
      </c>
      <c r="J10" s="156" t="s">
        <v>79</v>
      </c>
      <c r="K10" s="161">
        <f t="shared" si="0"/>
        <v>12.35664538595473</v>
      </c>
      <c r="Q10" s="161"/>
      <c r="R10" s="161"/>
    </row>
    <row r="11" spans="1:18">
      <c r="A11" s="156" t="s">
        <v>81</v>
      </c>
      <c r="B11" s="160">
        <v>18000</v>
      </c>
      <c r="C11" s="160">
        <v>17900</v>
      </c>
      <c r="D11" s="160">
        <v>18600</v>
      </c>
      <c r="E11" s="160">
        <v>18851</v>
      </c>
      <c r="F11" s="160">
        <v>19307</v>
      </c>
      <c r="G11" s="162" t="s">
        <v>80</v>
      </c>
      <c r="J11" s="156" t="s">
        <v>81</v>
      </c>
      <c r="K11" s="161">
        <f t="shared" si="0"/>
        <v>1.4683937823834197</v>
      </c>
      <c r="Q11" s="161"/>
      <c r="R11" s="161"/>
    </row>
    <row r="12" spans="1:18">
      <c r="A12" s="156" t="s">
        <v>82</v>
      </c>
      <c r="B12" s="160">
        <v>1547600</v>
      </c>
      <c r="C12" s="160">
        <v>1532500</v>
      </c>
      <c r="D12" s="160">
        <v>1499600</v>
      </c>
      <c r="E12" s="160">
        <v>1498554</v>
      </c>
      <c r="F12" s="160">
        <v>1448256</v>
      </c>
      <c r="G12" s="160">
        <v>1464101</v>
      </c>
      <c r="J12" s="156" t="s">
        <v>82</v>
      </c>
      <c r="K12" s="161">
        <f t="shared" si="0"/>
        <v>4.9302872745229038</v>
      </c>
      <c r="Q12" s="161"/>
      <c r="R12" s="161"/>
    </row>
    <row r="13" spans="1:18">
      <c r="A13" s="156" t="s">
        <v>83</v>
      </c>
      <c r="B13" s="160">
        <v>600700</v>
      </c>
      <c r="C13" s="160">
        <v>600600</v>
      </c>
      <c r="D13" s="160">
        <v>600000</v>
      </c>
      <c r="E13" s="160">
        <v>614281</v>
      </c>
      <c r="F13" s="160">
        <v>623968</v>
      </c>
      <c r="G13" s="160">
        <v>639794</v>
      </c>
      <c r="J13" s="156" t="s">
        <v>83</v>
      </c>
      <c r="K13" s="161">
        <f t="shared" si="0"/>
        <v>11.498024496246543</v>
      </c>
      <c r="Q13" s="161"/>
      <c r="R13" s="161"/>
    </row>
    <row r="14" spans="1:18">
      <c r="A14" s="156" t="s">
        <v>84</v>
      </c>
      <c r="B14" s="160">
        <v>126000</v>
      </c>
      <c r="C14" s="160">
        <v>122000</v>
      </c>
      <c r="D14" s="160">
        <v>125000</v>
      </c>
      <c r="E14" s="160">
        <v>129000</v>
      </c>
      <c r="F14" s="160">
        <v>131442</v>
      </c>
      <c r="G14" s="160">
        <v>136513</v>
      </c>
      <c r="J14" s="156" t="s">
        <v>84</v>
      </c>
      <c r="K14" s="161">
        <f t="shared" si="0"/>
        <v>14.192678227360309</v>
      </c>
      <c r="Q14" s="161"/>
      <c r="R14" s="161"/>
    </row>
    <row r="15" spans="1:18">
      <c r="A15" s="156" t="s">
        <v>85</v>
      </c>
      <c r="B15" s="160">
        <v>430900</v>
      </c>
      <c r="C15" s="162" t="s">
        <v>80</v>
      </c>
      <c r="D15" s="162" t="s">
        <v>80</v>
      </c>
      <c r="E15" s="160">
        <v>400000</v>
      </c>
      <c r="F15" s="160">
        <v>430000</v>
      </c>
      <c r="G15" s="160">
        <v>430000</v>
      </c>
      <c r="J15" s="156" t="s">
        <v>85</v>
      </c>
      <c r="K15" s="161">
        <f t="shared" si="0"/>
        <v>11.703227828267002</v>
      </c>
      <c r="Q15" s="161"/>
      <c r="R15" s="161"/>
    </row>
    <row r="16" spans="1:18">
      <c r="A16" s="156" t="s">
        <v>86</v>
      </c>
      <c r="B16" s="160">
        <v>42600</v>
      </c>
      <c r="C16" s="160">
        <v>41800</v>
      </c>
      <c r="D16" s="160">
        <v>41800</v>
      </c>
      <c r="E16" s="160">
        <v>41252</v>
      </c>
      <c r="F16" s="160">
        <v>39338</v>
      </c>
      <c r="G16" s="160">
        <v>35820</v>
      </c>
      <c r="J16" s="156" t="s">
        <v>86</v>
      </c>
      <c r="K16" s="161">
        <f t="shared" si="0"/>
        <v>84.333333333333329</v>
      </c>
      <c r="Q16" s="161"/>
      <c r="R16" s="161"/>
    </row>
    <row r="17" spans="1:18">
      <c r="A17" s="159"/>
      <c r="G17" s="163">
        <f>G5+G15+G16</f>
        <v>4605820</v>
      </c>
      <c r="Q17" s="161"/>
      <c r="R17" s="161"/>
    </row>
    <row r="18" spans="1:18">
      <c r="A18" s="159" t="s">
        <v>26</v>
      </c>
      <c r="Q18" s="161"/>
      <c r="R18" s="161"/>
    </row>
    <row r="19" spans="1:18">
      <c r="A19" s="156" t="s">
        <v>65</v>
      </c>
      <c r="B19" s="160">
        <v>3932845</v>
      </c>
      <c r="C19" s="160">
        <v>3846840</v>
      </c>
      <c r="D19" s="160">
        <v>3733694</v>
      </c>
      <c r="E19" s="160">
        <v>3654887</v>
      </c>
      <c r="F19" s="160">
        <v>3619207</v>
      </c>
      <c r="G19" s="160">
        <v>3680987</v>
      </c>
    </row>
    <row r="20" spans="1:18">
      <c r="A20" s="156" t="s">
        <v>74</v>
      </c>
      <c r="B20" s="160">
        <v>396557</v>
      </c>
      <c r="C20" s="160">
        <v>394042</v>
      </c>
      <c r="D20" s="160">
        <v>393258</v>
      </c>
      <c r="E20" s="160">
        <v>388864</v>
      </c>
      <c r="F20" s="160">
        <v>391423</v>
      </c>
      <c r="G20" s="160">
        <v>396596</v>
      </c>
    </row>
    <row r="21" spans="1:18">
      <c r="A21" s="156" t="s">
        <v>75</v>
      </c>
      <c r="B21" s="160">
        <v>59102</v>
      </c>
      <c r="C21" s="160">
        <v>57753</v>
      </c>
      <c r="D21" s="160">
        <v>57031</v>
      </c>
      <c r="E21" s="160">
        <v>57364</v>
      </c>
      <c r="F21" s="160">
        <v>57638</v>
      </c>
      <c r="G21" s="160">
        <v>57617</v>
      </c>
    </row>
    <row r="22" spans="1:18">
      <c r="A22" s="156" t="s">
        <v>76</v>
      </c>
      <c r="B22" s="160">
        <v>5544</v>
      </c>
      <c r="C22" s="160">
        <v>5492</v>
      </c>
      <c r="D22" s="160">
        <v>5592</v>
      </c>
      <c r="E22" s="160">
        <v>5423</v>
      </c>
      <c r="F22" s="160">
        <v>5408</v>
      </c>
      <c r="G22" s="160">
        <v>5608</v>
      </c>
    </row>
    <row r="23" spans="1:18">
      <c r="A23" s="156" t="s">
        <v>77</v>
      </c>
      <c r="B23" s="160">
        <v>29511</v>
      </c>
      <c r="C23" s="160">
        <v>28283</v>
      </c>
      <c r="D23" s="160">
        <v>28949</v>
      </c>
      <c r="E23" s="160">
        <v>29603</v>
      </c>
      <c r="F23" s="160">
        <v>29834</v>
      </c>
      <c r="G23" s="160">
        <v>29961</v>
      </c>
    </row>
    <row r="24" spans="1:18">
      <c r="A24" s="156" t="s">
        <v>78</v>
      </c>
      <c r="B24" s="160">
        <v>10697</v>
      </c>
      <c r="C24" s="160">
        <v>10639</v>
      </c>
      <c r="D24" s="160">
        <v>10623</v>
      </c>
      <c r="E24" s="160">
        <v>10300</v>
      </c>
      <c r="F24" s="160">
        <v>11230</v>
      </c>
      <c r="G24" s="160">
        <v>11348</v>
      </c>
    </row>
    <row r="25" spans="1:18">
      <c r="A25" s="156" t="s">
        <v>79</v>
      </c>
      <c r="B25" s="160">
        <v>44053</v>
      </c>
      <c r="C25" s="160">
        <v>43047</v>
      </c>
      <c r="D25" s="160">
        <v>43904</v>
      </c>
      <c r="E25" s="160">
        <v>43055</v>
      </c>
      <c r="F25" s="160">
        <v>42581</v>
      </c>
      <c r="G25" s="160">
        <v>43568</v>
      </c>
    </row>
    <row r="26" spans="1:18">
      <c r="A26" s="156" t="s">
        <v>81</v>
      </c>
      <c r="B26" s="160">
        <v>737</v>
      </c>
      <c r="C26" s="160">
        <v>712</v>
      </c>
      <c r="D26" s="160">
        <v>1439</v>
      </c>
      <c r="E26" s="160">
        <v>1439</v>
      </c>
      <c r="F26" s="160">
        <v>1417</v>
      </c>
      <c r="G26" s="162" t="s">
        <v>80</v>
      </c>
    </row>
    <row r="27" spans="1:18">
      <c r="A27" s="156" t="s">
        <v>82</v>
      </c>
      <c r="B27" s="160">
        <v>173652</v>
      </c>
      <c r="C27" s="160">
        <v>174921</v>
      </c>
      <c r="D27" s="160">
        <v>171687</v>
      </c>
      <c r="E27" s="160">
        <v>168051</v>
      </c>
      <c r="F27" s="160">
        <v>169735</v>
      </c>
      <c r="G27" s="160">
        <v>171954</v>
      </c>
    </row>
    <row r="28" spans="1:18">
      <c r="A28" s="156" t="s">
        <v>83</v>
      </c>
      <c r="B28" s="160">
        <v>57406</v>
      </c>
      <c r="C28" s="160">
        <v>58345</v>
      </c>
      <c r="D28" s="160">
        <v>58681</v>
      </c>
      <c r="E28" s="160">
        <v>58150</v>
      </c>
      <c r="F28" s="160">
        <v>58203</v>
      </c>
      <c r="G28" s="160">
        <v>59519</v>
      </c>
    </row>
    <row r="29" spans="1:18">
      <c r="A29" s="156" t="s">
        <v>84</v>
      </c>
      <c r="B29" s="160">
        <v>7748</v>
      </c>
      <c r="C29" s="160">
        <v>7026</v>
      </c>
      <c r="D29" s="160">
        <v>7464</v>
      </c>
      <c r="E29" s="160">
        <v>7323</v>
      </c>
      <c r="F29" s="160">
        <v>7366</v>
      </c>
      <c r="G29" s="160">
        <v>7451</v>
      </c>
    </row>
    <row r="30" spans="1:18">
      <c r="A30" s="156" t="s">
        <v>85</v>
      </c>
      <c r="B30" s="160">
        <v>35878</v>
      </c>
      <c r="C30" s="160">
        <v>35768</v>
      </c>
      <c r="D30" s="160">
        <v>35343</v>
      </c>
      <c r="E30" s="160">
        <v>37869</v>
      </c>
      <c r="F30" s="160">
        <v>37345</v>
      </c>
      <c r="G30" s="160">
        <v>38030</v>
      </c>
    </row>
    <row r="31" spans="1:18">
      <c r="A31" s="156" t="s">
        <v>86</v>
      </c>
      <c r="B31" s="160">
        <v>444</v>
      </c>
      <c r="C31" s="160">
        <v>532</v>
      </c>
      <c r="D31" s="160">
        <v>594</v>
      </c>
      <c r="E31" s="160">
        <v>599</v>
      </c>
      <c r="F31" s="160">
        <v>506</v>
      </c>
      <c r="G31" s="160">
        <v>539</v>
      </c>
    </row>
    <row r="32" spans="1:18">
      <c r="G32" s="163">
        <f>G20+G30+G31</f>
        <v>435165</v>
      </c>
    </row>
    <row r="33" spans="1:16">
      <c r="F33" s="163">
        <f>F21+F22+F23+F24+F25+F26+F27+F28+F29</f>
        <v>383412</v>
      </c>
      <c r="G33" s="163">
        <f>G20+G30+G31</f>
        <v>435165</v>
      </c>
    </row>
    <row r="34" spans="1:16" ht="22.9">
      <c r="A34" s="158" t="s">
        <v>87</v>
      </c>
      <c r="F34" s="163">
        <f>F20-F33</f>
        <v>8011</v>
      </c>
    </row>
    <row r="35" spans="1:16">
      <c r="A35" s="159" t="s">
        <v>73</v>
      </c>
      <c r="P35" s="164"/>
    </row>
    <row r="36" spans="1:16">
      <c r="A36" s="156" t="s">
        <v>65</v>
      </c>
      <c r="B36" s="160">
        <v>2100000</v>
      </c>
      <c r="C36" s="160">
        <v>2100000</v>
      </c>
      <c r="D36" s="160">
        <v>2080000</v>
      </c>
      <c r="E36" s="160">
        <v>2110000</v>
      </c>
      <c r="F36" s="160">
        <v>2096670</v>
      </c>
      <c r="G36" s="160">
        <v>2119159</v>
      </c>
    </row>
    <row r="37" spans="1:16">
      <c r="A37" s="156" t="s">
        <v>74</v>
      </c>
      <c r="B37" s="160">
        <v>265599</v>
      </c>
      <c r="C37" s="160">
        <v>264699</v>
      </c>
      <c r="D37" s="160">
        <v>263378</v>
      </c>
      <c r="E37" s="160">
        <v>265653</v>
      </c>
      <c r="F37" s="160">
        <v>265853</v>
      </c>
      <c r="G37" s="160">
        <v>264913</v>
      </c>
    </row>
    <row r="38" spans="1:16">
      <c r="A38" s="156" t="s">
        <v>75</v>
      </c>
      <c r="B38" s="160">
        <v>39000</v>
      </c>
      <c r="C38" s="160">
        <v>39012</v>
      </c>
      <c r="D38" s="160">
        <v>38000</v>
      </c>
      <c r="E38" s="160">
        <v>38000</v>
      </c>
      <c r="F38" s="160">
        <v>39224</v>
      </c>
      <c r="G38" s="160">
        <v>36819</v>
      </c>
    </row>
    <row r="39" spans="1:16">
      <c r="A39" s="156" t="s">
        <v>76</v>
      </c>
      <c r="B39" s="160">
        <v>3600</v>
      </c>
      <c r="C39" s="160">
        <v>3570</v>
      </c>
      <c r="D39" s="160">
        <v>3588</v>
      </c>
      <c r="E39" s="160">
        <v>3520</v>
      </c>
      <c r="F39" s="160">
        <v>3640</v>
      </c>
      <c r="G39" s="160">
        <v>3610</v>
      </c>
    </row>
    <row r="40" spans="1:16">
      <c r="A40" s="156" t="s">
        <v>77</v>
      </c>
      <c r="B40" s="160">
        <v>10241</v>
      </c>
      <c r="C40" s="160">
        <v>10500</v>
      </c>
      <c r="D40" s="160">
        <v>10900</v>
      </c>
      <c r="E40" s="160">
        <v>11196</v>
      </c>
      <c r="F40" s="160">
        <v>11714</v>
      </c>
      <c r="G40" s="160">
        <v>12127</v>
      </c>
    </row>
    <row r="41" spans="1:16" ht="19.5" customHeight="1">
      <c r="A41" s="156" t="s">
        <v>78</v>
      </c>
      <c r="B41" s="160">
        <v>8728</v>
      </c>
      <c r="C41" s="160">
        <v>8100</v>
      </c>
      <c r="D41" s="160">
        <v>8300</v>
      </c>
      <c r="E41" s="160">
        <v>8067</v>
      </c>
      <c r="F41" s="160">
        <v>8627</v>
      </c>
      <c r="G41" s="160">
        <v>8700</v>
      </c>
      <c r="H41" s="156">
        <f>F31/F63</f>
        <v>84.333333333333329</v>
      </c>
    </row>
    <row r="42" spans="1:16">
      <c r="A42" s="156" t="s">
        <v>79</v>
      </c>
      <c r="B42" s="160">
        <v>12711</v>
      </c>
      <c r="C42" s="160">
        <v>11998</v>
      </c>
      <c r="D42" s="160">
        <v>12200</v>
      </c>
      <c r="E42" s="160">
        <v>12331</v>
      </c>
      <c r="F42" s="160">
        <v>12773</v>
      </c>
      <c r="G42" s="160">
        <v>12862</v>
      </c>
    </row>
    <row r="43" spans="1:16">
      <c r="A43" s="156" t="s">
        <v>81</v>
      </c>
      <c r="B43" s="160">
        <v>6220</v>
      </c>
      <c r="C43" s="160">
        <v>6000</v>
      </c>
      <c r="D43" s="160">
        <v>5800</v>
      </c>
      <c r="E43" s="160">
        <v>5690</v>
      </c>
      <c r="F43" s="160">
        <v>5590</v>
      </c>
      <c r="G43" s="160">
        <v>5600</v>
      </c>
    </row>
    <row r="44" spans="1:16">
      <c r="A44" s="156" t="s">
        <v>82</v>
      </c>
      <c r="B44" s="160">
        <v>156091</v>
      </c>
      <c r="C44" s="160">
        <v>155219</v>
      </c>
      <c r="D44" s="160">
        <v>153666</v>
      </c>
      <c r="E44" s="160">
        <v>154458</v>
      </c>
      <c r="F44" s="160">
        <v>151084</v>
      </c>
      <c r="G44" s="160">
        <v>151887</v>
      </c>
    </row>
    <row r="45" spans="1:16">
      <c r="A45" s="156" t="s">
        <v>83</v>
      </c>
      <c r="B45" s="160">
        <v>24100</v>
      </c>
      <c r="C45" s="160">
        <v>25100</v>
      </c>
      <c r="D45" s="160">
        <v>25804</v>
      </c>
      <c r="E45" s="160">
        <v>27090</v>
      </c>
      <c r="F45" s="160">
        <v>27876</v>
      </c>
      <c r="G45" s="160">
        <v>27833</v>
      </c>
    </row>
    <row r="46" spans="1:16">
      <c r="A46" s="156" t="s">
        <v>84</v>
      </c>
      <c r="B46" s="160">
        <v>5281</v>
      </c>
      <c r="C46" s="160">
        <v>5100</v>
      </c>
      <c r="D46" s="160">
        <v>5150</v>
      </c>
      <c r="E46" s="160">
        <v>5290</v>
      </c>
      <c r="F46" s="160">
        <v>5300</v>
      </c>
      <c r="G46" s="160">
        <v>5500</v>
      </c>
    </row>
    <row r="47" spans="1:16">
      <c r="A47" s="156" t="s">
        <v>85</v>
      </c>
      <c r="B47" s="160">
        <v>23600</v>
      </c>
      <c r="C47" s="160">
        <v>23956</v>
      </c>
      <c r="D47" s="160">
        <v>24467</v>
      </c>
      <c r="E47" s="160">
        <v>26201</v>
      </c>
      <c r="F47" s="162" t="s">
        <v>80</v>
      </c>
      <c r="G47" s="160">
        <v>29000</v>
      </c>
    </row>
    <row r="48" spans="1:16">
      <c r="A48" s="156" t="s">
        <v>86</v>
      </c>
      <c r="B48" s="160">
        <v>269</v>
      </c>
      <c r="C48" s="160">
        <v>260</v>
      </c>
      <c r="D48" s="160">
        <v>275</v>
      </c>
      <c r="E48" s="160">
        <v>282</v>
      </c>
      <c r="F48" s="160">
        <v>301</v>
      </c>
      <c r="G48" s="160">
        <v>309</v>
      </c>
    </row>
    <row r="49" spans="1:12">
      <c r="B49" s="163">
        <f>B37+B47+B48</f>
        <v>289468</v>
      </c>
      <c r="C49" s="163">
        <f t="shared" ref="C49:F49" si="1">C37+C47+C48</f>
        <v>288915</v>
      </c>
      <c r="D49" s="163">
        <f t="shared" si="1"/>
        <v>288120</v>
      </c>
      <c r="E49" s="163">
        <f t="shared" si="1"/>
        <v>292136</v>
      </c>
      <c r="F49" s="163" t="e">
        <f t="shared" si="1"/>
        <v>#VALUE!</v>
      </c>
    </row>
    <row r="50" spans="1:12" ht="17.45">
      <c r="A50" s="157" t="s">
        <v>26</v>
      </c>
    </row>
    <row r="51" spans="1:12">
      <c r="A51" s="156" t="s">
        <v>65</v>
      </c>
      <c r="B51" s="160">
        <v>425481</v>
      </c>
      <c r="C51" s="160">
        <v>417306</v>
      </c>
      <c r="D51" s="160">
        <v>407344</v>
      </c>
      <c r="E51" s="160">
        <v>396422</v>
      </c>
      <c r="F51" s="160">
        <v>389317</v>
      </c>
      <c r="J51" s="165"/>
      <c r="K51" s="165"/>
      <c r="L51" s="165"/>
    </row>
    <row r="52" spans="1:12">
      <c r="A52" s="156" t="s">
        <v>74</v>
      </c>
      <c r="B52" s="160">
        <v>55203</v>
      </c>
      <c r="C52" s="160">
        <v>55100</v>
      </c>
      <c r="D52" s="160">
        <v>54691</v>
      </c>
      <c r="E52" s="160">
        <v>53221</v>
      </c>
      <c r="F52" s="160">
        <v>53096</v>
      </c>
      <c r="H52" s="156">
        <f>F20/F52</f>
        <v>7.371986590326955</v>
      </c>
      <c r="J52" s="165"/>
      <c r="K52" s="165"/>
      <c r="L52" s="165"/>
    </row>
    <row r="53" spans="1:12">
      <c r="A53" s="156" t="s">
        <v>75</v>
      </c>
      <c r="B53" s="160">
        <v>3601</v>
      </c>
      <c r="C53" s="160">
        <v>3555</v>
      </c>
      <c r="D53" s="160">
        <v>3500</v>
      </c>
      <c r="E53" s="160">
        <v>3458</v>
      </c>
      <c r="F53" s="160">
        <v>3463</v>
      </c>
      <c r="G53" s="162" t="s">
        <v>80</v>
      </c>
      <c r="H53" s="156">
        <f t="shared" ref="H53:H63" si="2">F21/F53</f>
        <v>16.64395033208201</v>
      </c>
      <c r="J53" s="165"/>
      <c r="K53" s="165"/>
      <c r="L53" s="165"/>
    </row>
    <row r="54" spans="1:12">
      <c r="A54" s="156" t="s">
        <v>76</v>
      </c>
      <c r="B54" s="160">
        <v>391</v>
      </c>
      <c r="C54" s="160">
        <v>387</v>
      </c>
      <c r="D54" s="160">
        <v>395</v>
      </c>
      <c r="E54" s="160">
        <v>402</v>
      </c>
      <c r="F54" s="160">
        <v>402</v>
      </c>
      <c r="G54" s="162" t="s">
        <v>80</v>
      </c>
      <c r="H54" s="156">
        <f t="shared" si="2"/>
        <v>13.452736318407959</v>
      </c>
      <c r="J54" s="165"/>
      <c r="K54" s="166"/>
      <c r="L54" s="167"/>
    </row>
    <row r="55" spans="1:12">
      <c r="A55" s="156" t="s">
        <v>77</v>
      </c>
      <c r="B55" s="160">
        <v>1788</v>
      </c>
      <c r="C55" s="160">
        <v>1738</v>
      </c>
      <c r="D55" s="160">
        <v>1778</v>
      </c>
      <c r="E55" s="160">
        <v>1753</v>
      </c>
      <c r="F55" s="160">
        <v>1726</v>
      </c>
      <c r="G55" s="162" t="s">
        <v>80</v>
      </c>
      <c r="H55" s="156">
        <f t="shared" si="2"/>
        <v>17.285052143684819</v>
      </c>
      <c r="J55" s="165"/>
      <c r="K55" s="165"/>
      <c r="L55" s="165"/>
    </row>
    <row r="56" spans="1:12">
      <c r="A56" s="156" t="s">
        <v>78</v>
      </c>
      <c r="B56" s="160">
        <v>3344</v>
      </c>
      <c r="C56" s="160">
        <v>3311</v>
      </c>
      <c r="D56" s="160">
        <v>3306</v>
      </c>
      <c r="E56" s="160">
        <v>3189</v>
      </c>
      <c r="F56" s="160">
        <v>3261</v>
      </c>
      <c r="G56" s="162" t="s">
        <v>80</v>
      </c>
      <c r="H56" s="156">
        <f t="shared" si="2"/>
        <v>3.4437289175099663</v>
      </c>
      <c r="J56" s="165"/>
      <c r="K56" s="166"/>
      <c r="L56" s="167"/>
    </row>
    <row r="57" spans="1:12">
      <c r="A57" s="156" t="s">
        <v>79</v>
      </c>
      <c r="B57" s="160">
        <v>3382</v>
      </c>
      <c r="C57" s="160">
        <v>3469</v>
      </c>
      <c r="D57" s="160">
        <v>3420</v>
      </c>
      <c r="E57" s="160">
        <v>3446</v>
      </c>
      <c r="F57" s="160">
        <v>3470</v>
      </c>
      <c r="G57" s="162" t="s">
        <v>80</v>
      </c>
      <c r="H57" s="156">
        <f t="shared" si="2"/>
        <v>12.271181556195966</v>
      </c>
      <c r="J57" s="165"/>
      <c r="K57" s="166"/>
      <c r="L57" s="167"/>
    </row>
    <row r="58" spans="1:12">
      <c r="A58" s="156" t="s">
        <v>81</v>
      </c>
      <c r="B58" s="160">
        <v>1067</v>
      </c>
      <c r="C58" s="160">
        <v>1011</v>
      </c>
      <c r="D58" s="160">
        <v>983</v>
      </c>
      <c r="E58" s="160">
        <v>965</v>
      </c>
      <c r="F58" s="160">
        <v>947</v>
      </c>
      <c r="G58" s="162" t="s">
        <v>80</v>
      </c>
      <c r="H58" s="156">
        <f t="shared" si="2"/>
        <v>1.4963041182682155</v>
      </c>
      <c r="J58" s="165"/>
      <c r="K58" s="166"/>
      <c r="L58" s="167"/>
    </row>
    <row r="59" spans="1:12">
      <c r="A59" s="156" t="s">
        <v>82</v>
      </c>
      <c r="B59" s="160">
        <v>35664</v>
      </c>
      <c r="C59" s="160">
        <v>35765</v>
      </c>
      <c r="D59" s="160">
        <v>35557</v>
      </c>
      <c r="E59" s="160">
        <v>34427</v>
      </c>
      <c r="F59" s="160">
        <v>34313</v>
      </c>
      <c r="G59" s="162" t="s">
        <v>80</v>
      </c>
      <c r="H59" s="156">
        <f t="shared" si="2"/>
        <v>4.9466674438259552</v>
      </c>
      <c r="J59" s="165"/>
      <c r="K59" s="166"/>
      <c r="L59" s="167"/>
    </row>
    <row r="60" spans="1:12">
      <c r="A60" s="156" t="s">
        <v>83</v>
      </c>
      <c r="B60" s="160">
        <v>5443</v>
      </c>
      <c r="C60" s="160">
        <v>5340</v>
      </c>
      <c r="D60" s="160">
        <v>5229</v>
      </c>
      <c r="E60" s="160">
        <v>5062</v>
      </c>
      <c r="F60" s="160">
        <v>5010</v>
      </c>
      <c r="G60" s="162" t="s">
        <v>80</v>
      </c>
      <c r="H60" s="156">
        <f t="shared" si="2"/>
        <v>11.617365269461079</v>
      </c>
      <c r="J60" s="165"/>
      <c r="K60" s="166"/>
      <c r="L60" s="167"/>
    </row>
    <row r="61" spans="1:12">
      <c r="A61" s="156" t="s">
        <v>84</v>
      </c>
      <c r="B61" s="160">
        <v>523</v>
      </c>
      <c r="C61" s="160">
        <v>524</v>
      </c>
      <c r="D61" s="160">
        <v>523</v>
      </c>
      <c r="E61" s="160">
        <v>519</v>
      </c>
      <c r="F61" s="160">
        <v>504</v>
      </c>
      <c r="G61" s="162" t="s">
        <v>80</v>
      </c>
      <c r="H61" s="156">
        <f t="shared" si="2"/>
        <v>14.615079365079366</v>
      </c>
      <c r="J61" s="165"/>
      <c r="K61" s="166"/>
      <c r="L61" s="167"/>
    </row>
    <row r="62" spans="1:12">
      <c r="A62" s="156" t="s">
        <v>85</v>
      </c>
      <c r="B62" s="160">
        <v>2871</v>
      </c>
      <c r="C62" s="160">
        <v>2891</v>
      </c>
      <c r="D62" s="160">
        <v>2949</v>
      </c>
      <c r="E62" s="160">
        <v>3191</v>
      </c>
      <c r="F62" s="160">
        <v>3219</v>
      </c>
      <c r="G62" s="162" t="s">
        <v>80</v>
      </c>
      <c r="H62" s="156">
        <f t="shared" si="2"/>
        <v>11.601429015222118</v>
      </c>
      <c r="J62" s="165"/>
      <c r="K62" s="166"/>
      <c r="L62" s="167"/>
    </row>
    <row r="63" spans="1:12">
      <c r="A63" s="156" t="s">
        <v>86</v>
      </c>
      <c r="B63" s="160">
        <v>3</v>
      </c>
      <c r="C63" s="160">
        <v>4</v>
      </c>
      <c r="D63" s="160">
        <v>6</v>
      </c>
      <c r="E63" s="160">
        <v>6</v>
      </c>
      <c r="F63" s="160">
        <v>6</v>
      </c>
      <c r="G63" s="162" t="s">
        <v>80</v>
      </c>
      <c r="H63" s="156">
        <f t="shared" si="2"/>
        <v>84.333333333333329</v>
      </c>
      <c r="J63" s="165"/>
    </row>
    <row r="64" spans="1:12">
      <c r="B64" s="163">
        <f>B52+B62+B63</f>
        <v>58077</v>
      </c>
      <c r="C64" s="163">
        <f t="shared" ref="C64:F64" si="3">C52+C62+C63</f>
        <v>57995</v>
      </c>
      <c r="D64" s="163">
        <f t="shared" si="3"/>
        <v>57646</v>
      </c>
      <c r="E64" s="163">
        <f t="shared" si="3"/>
        <v>56418</v>
      </c>
      <c r="F64" s="163">
        <f t="shared" si="3"/>
        <v>56321</v>
      </c>
      <c r="J64" s="165"/>
    </row>
    <row r="65" spans="1:10">
      <c r="B65" s="156">
        <f>F52/F37*100</f>
        <v>19.971939380033326</v>
      </c>
      <c r="E65" s="156">
        <f>E64/E49*100</f>
        <v>19.312238135662842</v>
      </c>
      <c r="F65" s="156">
        <f>F64/F51*100</f>
        <v>14.466617178289157</v>
      </c>
      <c r="J65" s="165"/>
    </row>
    <row r="66" spans="1:10">
      <c r="J66" s="165"/>
    </row>
    <row r="71" spans="1:10">
      <c r="B71" s="156" t="s">
        <v>88</v>
      </c>
      <c r="C71" s="156" t="s">
        <v>89</v>
      </c>
      <c r="D71" s="156" t="s">
        <v>90</v>
      </c>
    </row>
    <row r="72" spans="1:10">
      <c r="A72" s="156" t="s">
        <v>82</v>
      </c>
      <c r="B72" s="168">
        <v>43.357472087464323</v>
      </c>
      <c r="C72" s="168">
        <v>64.624453819496765</v>
      </c>
      <c r="D72" s="161">
        <v>4.9466674438259552</v>
      </c>
    </row>
    <row r="73" spans="1:10">
      <c r="A73" s="156" t="s">
        <v>83</v>
      </c>
      <c r="B73" s="168">
        <v>15.007463514508467</v>
      </c>
      <c r="C73" s="168">
        <v>9.4357390387223141</v>
      </c>
      <c r="D73" s="161">
        <v>11.617365269461079</v>
      </c>
    </row>
    <row r="74" spans="1:10">
      <c r="A74" s="156" t="s">
        <v>79</v>
      </c>
      <c r="B74" s="168">
        <v>10.985486490030157</v>
      </c>
      <c r="C74" s="168">
        <v>6.5353322284164532</v>
      </c>
      <c r="D74" s="161">
        <v>12.271181556195966</v>
      </c>
    </row>
    <row r="75" spans="1:10">
      <c r="A75" s="156" t="s">
        <v>75</v>
      </c>
      <c r="B75" s="168">
        <v>14.527882278187374</v>
      </c>
      <c r="C75" s="168">
        <v>6.5221485610968815</v>
      </c>
      <c r="D75" s="161">
        <v>16.64395033208201</v>
      </c>
    </row>
    <row r="76" spans="1:10">
      <c r="A76" s="156" t="s">
        <v>78</v>
      </c>
      <c r="B76" s="168">
        <v>2.8613500892595991</v>
      </c>
      <c r="C76" s="168">
        <v>6.1417055898749435</v>
      </c>
      <c r="D76" s="161">
        <v>3.4437289175099663</v>
      </c>
    </row>
    <row r="77" spans="1:10">
      <c r="A77" s="156" t="s">
        <v>77</v>
      </c>
      <c r="B77" s="168">
        <v>7.554539127979103</v>
      </c>
      <c r="C77" s="168">
        <v>3.2507156847973486</v>
      </c>
      <c r="D77" s="156">
        <v>17.3</v>
      </c>
    </row>
    <row r="78" spans="1:10">
      <c r="A78" s="156" t="s">
        <v>81</v>
      </c>
      <c r="B78" s="168">
        <v>0.36201245200205401</v>
      </c>
      <c r="C78" s="168">
        <v>1.7835618502335393</v>
      </c>
      <c r="D78" s="161">
        <v>9.9556494192185845</v>
      </c>
    </row>
    <row r="79" spans="1:10">
      <c r="A79" s="156" t="s">
        <v>84</v>
      </c>
      <c r="B79" s="168">
        <v>1.878738060898244</v>
      </c>
      <c r="C79" s="168">
        <v>0.94922404700919083</v>
      </c>
      <c r="D79" s="161">
        <v>14.615079365079366</v>
      </c>
    </row>
    <row r="80" spans="1:10">
      <c r="A80" s="156" t="s">
        <v>76</v>
      </c>
      <c r="B80" s="168">
        <v>1.4140334244420014</v>
      </c>
      <c r="C80" s="168">
        <v>0.75711918035256898</v>
      </c>
      <c r="D80" s="161">
        <v>13.452736318407959</v>
      </c>
    </row>
    <row r="83" spans="1:1">
      <c r="A83" s="156" t="s">
        <v>91</v>
      </c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4"/>
  <sheetViews>
    <sheetView workbookViewId="0">
      <selection activeCell="A22" sqref="A22"/>
    </sheetView>
  </sheetViews>
  <sheetFormatPr defaultColWidth="8.85546875" defaultRowHeight="13.9"/>
  <cols>
    <col min="1" max="1" width="20.7109375" style="22" customWidth="1"/>
    <col min="2" max="2" width="19.140625" style="22" customWidth="1"/>
    <col min="3" max="3" width="15.7109375" style="22" customWidth="1"/>
    <col min="4" max="4" width="3.5703125" style="22" customWidth="1"/>
    <col min="5" max="5" width="20.28515625" style="22" customWidth="1"/>
    <col min="6" max="6" width="11.7109375" style="22" customWidth="1"/>
    <col min="7" max="16384" width="8.85546875" style="22"/>
  </cols>
  <sheetData>
    <row r="1" spans="1:6" s="34" customFormat="1">
      <c r="A1" s="172" t="s">
        <v>92</v>
      </c>
      <c r="B1" s="173"/>
      <c r="C1" s="173"/>
      <c r="D1" s="173"/>
      <c r="E1" s="173"/>
      <c r="F1" s="173"/>
    </row>
    <row r="2" spans="1:6" ht="19.899999999999999" customHeight="1"/>
    <row r="3" spans="1:6">
      <c r="A3" s="174" t="s">
        <v>93</v>
      </c>
      <c r="B3" s="176" t="s">
        <v>94</v>
      </c>
      <c r="C3" s="176"/>
      <c r="D3" s="187"/>
      <c r="E3" s="176" t="s">
        <v>95</v>
      </c>
      <c r="F3" s="176"/>
    </row>
    <row r="4" spans="1:6">
      <c r="A4" s="175"/>
      <c r="B4" s="76" t="s">
        <v>96</v>
      </c>
      <c r="C4" s="47" t="s">
        <v>97</v>
      </c>
      <c r="D4" s="47"/>
      <c r="E4" s="76" t="s">
        <v>96</v>
      </c>
      <c r="F4" s="76" t="s">
        <v>97</v>
      </c>
    </row>
    <row r="5" spans="1:6">
      <c r="A5" s="146"/>
      <c r="B5" s="34"/>
      <c r="C5" s="70"/>
      <c r="D5" s="70"/>
      <c r="E5" s="34"/>
      <c r="F5" s="34"/>
    </row>
    <row r="6" spans="1:6">
      <c r="A6" s="90" t="s">
        <v>98</v>
      </c>
      <c r="B6" s="91">
        <v>21.521586611680558</v>
      </c>
      <c r="C6" s="92">
        <v>27.350336448874369</v>
      </c>
      <c r="D6" s="77"/>
      <c r="E6" s="92">
        <v>20.105820105820104</v>
      </c>
      <c r="F6" s="92">
        <v>27.735611914353996</v>
      </c>
    </row>
    <row r="7" spans="1:6">
      <c r="A7" s="90" t="s">
        <v>99</v>
      </c>
      <c r="B7" s="92">
        <v>17.762110919078015</v>
      </c>
      <c r="C7" s="92">
        <v>28.082302345847094</v>
      </c>
      <c r="D7" s="77"/>
      <c r="E7" s="92">
        <v>23.597883597883598</v>
      </c>
      <c r="F7" s="92">
        <v>35.125854079634308</v>
      </c>
    </row>
    <row r="8" spans="1:6">
      <c r="A8" s="90" t="s">
        <v>100</v>
      </c>
      <c r="B8" s="92">
        <v>16.519789866356373</v>
      </c>
      <c r="C8" s="92">
        <v>14.885248545399532</v>
      </c>
      <c r="D8" s="77"/>
      <c r="E8" s="92">
        <v>13.888888888888889</v>
      </c>
      <c r="F8" s="92">
        <v>12.07929264882366</v>
      </c>
    </row>
    <row r="9" spans="1:6">
      <c r="A9" s="90" t="s">
        <v>101</v>
      </c>
      <c r="B9" s="93">
        <v>28.936155649480654</v>
      </c>
      <c r="C9" s="93">
        <v>21.21553807059087</v>
      </c>
      <c r="D9" s="78"/>
      <c r="E9" s="93">
        <v>28.968253968253972</v>
      </c>
      <c r="F9" s="93">
        <v>16.689434983380288</v>
      </c>
    </row>
    <row r="10" spans="1:6">
      <c r="A10" s="90" t="s">
        <v>102</v>
      </c>
      <c r="B10" s="94">
        <v>15.260356953404406</v>
      </c>
      <c r="C10" s="94">
        <v>8.4665745892881361</v>
      </c>
      <c r="D10" s="79"/>
      <c r="E10" s="94">
        <v>13.43915343915344</v>
      </c>
      <c r="F10" s="94">
        <v>8.3698063738077426</v>
      </c>
    </row>
    <row r="11" spans="1:6" s="34" customFormat="1">
      <c r="A11" s="147" t="s">
        <v>4</v>
      </c>
      <c r="B11" s="148">
        <v>58439</v>
      </c>
      <c r="C11" s="148">
        <v>385690.1</v>
      </c>
      <c r="D11" s="148"/>
      <c r="E11" s="148">
        <v>3780</v>
      </c>
      <c r="F11" s="148">
        <v>37347.22</v>
      </c>
    </row>
    <row r="12" spans="1:6">
      <c r="A12" s="76"/>
      <c r="B12" s="76"/>
      <c r="C12" s="76"/>
      <c r="D12" s="76"/>
      <c r="E12" s="76"/>
      <c r="F12" s="76"/>
    </row>
    <row r="14" spans="1:6">
      <c r="A14" s="22" t="s">
        <v>103</v>
      </c>
    </row>
  </sheetData>
  <mergeCells count="4">
    <mergeCell ref="A1:F1"/>
    <mergeCell ref="A3:A4"/>
    <mergeCell ref="B3:C3"/>
    <mergeCell ref="E3:F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50"/>
  <sheetViews>
    <sheetView topLeftCell="A25" workbookViewId="0">
      <selection activeCell="A36" sqref="A36"/>
    </sheetView>
  </sheetViews>
  <sheetFormatPr defaultColWidth="8.85546875" defaultRowHeight="13.9"/>
  <cols>
    <col min="1" max="1" width="39.85546875" style="22" customWidth="1"/>
    <col min="2" max="16384" width="8.85546875" style="22"/>
  </cols>
  <sheetData>
    <row r="1" spans="1:10" ht="15">
      <c r="A1" s="22" t="s">
        <v>104</v>
      </c>
    </row>
    <row r="3" spans="1:10">
      <c r="A3" s="70" t="s">
        <v>105</v>
      </c>
      <c r="B3" s="70"/>
      <c r="C3" s="70"/>
      <c r="D3" s="70"/>
      <c r="E3" s="70"/>
      <c r="F3" s="70"/>
      <c r="G3" s="70"/>
      <c r="H3" s="70"/>
      <c r="I3" s="70"/>
      <c r="J3" s="71" t="s">
        <v>106</v>
      </c>
    </row>
    <row r="4" spans="1:10" ht="15">
      <c r="A4" s="47" t="s">
        <v>107</v>
      </c>
      <c r="B4" s="47" t="s">
        <v>108</v>
      </c>
      <c r="C4" s="47">
        <v>2010</v>
      </c>
      <c r="D4" s="47">
        <v>2011</v>
      </c>
      <c r="E4" s="47">
        <v>2012</v>
      </c>
      <c r="F4" s="47">
        <v>2013</v>
      </c>
      <c r="G4" s="47" t="s">
        <v>109</v>
      </c>
      <c r="H4" s="47" t="s">
        <v>110</v>
      </c>
      <c r="I4" s="47" t="s">
        <v>111</v>
      </c>
      <c r="J4" s="72" t="s">
        <v>112</v>
      </c>
    </row>
    <row r="5" spans="1:10">
      <c r="J5" s="63"/>
    </row>
    <row r="6" spans="1:10">
      <c r="A6" s="22" t="s">
        <v>113</v>
      </c>
      <c r="B6" s="29">
        <v>4997</v>
      </c>
      <c r="C6" s="29">
        <v>6197</v>
      </c>
      <c r="D6" s="29">
        <v>6218</v>
      </c>
      <c r="E6" s="29">
        <v>6270</v>
      </c>
      <c r="F6" s="29">
        <v>5854</v>
      </c>
      <c r="G6" s="29">
        <v>4754</v>
      </c>
      <c r="H6" s="29">
        <v>5734</v>
      </c>
      <c r="I6" s="29">
        <v>4565</v>
      </c>
      <c r="J6" s="73">
        <v>-3</v>
      </c>
    </row>
    <row r="7" spans="1:10">
      <c r="A7" s="22" t="s">
        <v>114</v>
      </c>
      <c r="B7" s="29">
        <v>694752</v>
      </c>
      <c r="C7" s="29">
        <v>900196</v>
      </c>
      <c r="D7" s="29">
        <v>901926</v>
      </c>
      <c r="E7" s="29">
        <v>904880</v>
      </c>
      <c r="F7" s="29">
        <v>896003</v>
      </c>
      <c r="G7" s="29">
        <v>772300</v>
      </c>
      <c r="H7" s="29">
        <v>836112</v>
      </c>
      <c r="I7" s="29">
        <v>758694</v>
      </c>
      <c r="J7" s="73">
        <v>-6.8</v>
      </c>
    </row>
    <row r="8" spans="1:10">
      <c r="A8" s="22" t="s">
        <v>115</v>
      </c>
      <c r="B8" s="29">
        <v>28704.149999999998</v>
      </c>
      <c r="C8" s="29">
        <v>37391</v>
      </c>
      <c r="D8" s="29">
        <v>38250.853644509996</v>
      </c>
      <c r="E8" s="29">
        <v>39597.449999999997</v>
      </c>
      <c r="F8" s="29">
        <v>39392.70854</v>
      </c>
      <c r="G8" s="29">
        <v>38983.963573000001</v>
      </c>
      <c r="H8" s="29">
        <v>40846.359451000004</v>
      </c>
      <c r="I8" s="29">
        <v>39612.15006</v>
      </c>
      <c r="J8" s="73">
        <v>1.8333377721792332</v>
      </c>
    </row>
    <row r="9" spans="1:10" ht="10.15" customHeight="1">
      <c r="J9" s="63"/>
    </row>
    <row r="10" spans="1:10">
      <c r="A10" s="22" t="s">
        <v>116</v>
      </c>
      <c r="B10" s="74">
        <v>5744.2765659395627</v>
      </c>
      <c r="C10" s="74">
        <v>6033.7</v>
      </c>
      <c r="D10" s="74">
        <v>6151.6329437938239</v>
      </c>
      <c r="E10" s="74">
        <v>6315.3827751196168</v>
      </c>
      <c r="F10" s="74">
        <v>6729.1951725316021</v>
      </c>
      <c r="G10" s="74">
        <v>8200.244756625998</v>
      </c>
      <c r="H10" s="75">
        <v>7123.536702302059</v>
      </c>
      <c r="I10" s="75">
        <v>8677.3603636363641</v>
      </c>
      <c r="J10" s="73">
        <v>5.0999999999999996</v>
      </c>
    </row>
    <row r="11" spans="1:10">
      <c r="A11" s="22" t="s">
        <v>117</v>
      </c>
      <c r="B11" s="74">
        <v>41.315678112477542</v>
      </c>
      <c r="C11" s="74">
        <v>41.5</v>
      </c>
      <c r="D11" s="74">
        <v>42.410190685832312</v>
      </c>
      <c r="E11" s="74">
        <v>43.759890814251612</v>
      </c>
      <c r="F11" s="74">
        <v>43.964929291531391</v>
      </c>
      <c r="G11" s="74">
        <v>50.477746436617899</v>
      </c>
      <c r="H11" s="74">
        <v>48.852736775695128</v>
      </c>
      <c r="I11" s="68">
        <v>52.210970509849822</v>
      </c>
      <c r="J11" s="73">
        <v>9.3000000000000007</v>
      </c>
    </row>
    <row r="12" spans="1:10">
      <c r="A12" s="22" t="s">
        <v>105</v>
      </c>
    </row>
    <row r="14" spans="1:10">
      <c r="A14" s="22" t="s">
        <v>118</v>
      </c>
    </row>
    <row r="15" spans="1:10">
      <c r="A15" s="22" t="s">
        <v>119</v>
      </c>
      <c r="E15" s="75"/>
    </row>
    <row r="16" spans="1:10">
      <c r="A16" s="22" t="s">
        <v>120</v>
      </c>
    </row>
    <row r="17" spans="1:9">
      <c r="A17" s="22" t="s">
        <v>121</v>
      </c>
    </row>
    <row r="18" spans="1:9">
      <c r="A18" s="22" t="s">
        <v>122</v>
      </c>
    </row>
    <row r="19" spans="1:9">
      <c r="A19" s="22" t="s">
        <v>123</v>
      </c>
    </row>
    <row r="20" spans="1:9">
      <c r="A20" s="22" t="s">
        <v>124</v>
      </c>
    </row>
    <row r="23" spans="1:9">
      <c r="A23" s="22" t="s">
        <v>28</v>
      </c>
      <c r="B23" s="22">
        <v>2009</v>
      </c>
      <c r="C23" s="22">
        <v>2010</v>
      </c>
      <c r="D23" s="22">
        <v>2011</v>
      </c>
      <c r="E23" s="22">
        <v>2012</v>
      </c>
      <c r="F23" s="22">
        <v>2013</v>
      </c>
      <c r="G23" s="22">
        <v>2014</v>
      </c>
      <c r="H23" s="22">
        <v>2015</v>
      </c>
      <c r="I23" s="22">
        <v>2016</v>
      </c>
    </row>
    <row r="24" spans="1:9">
      <c r="A24" s="22" t="s">
        <v>125</v>
      </c>
      <c r="B24" s="29">
        <v>4997</v>
      </c>
      <c r="C24" s="29">
        <v>6197</v>
      </c>
      <c r="D24" s="29">
        <v>6218</v>
      </c>
      <c r="E24" s="29">
        <v>6270</v>
      </c>
      <c r="F24" s="29">
        <v>5854</v>
      </c>
      <c r="G24" s="29">
        <v>4754</v>
      </c>
      <c r="H24" s="29">
        <v>4712</v>
      </c>
      <c r="I24" s="29">
        <v>4565</v>
      </c>
    </row>
    <row r="25" spans="1:9">
      <c r="A25" s="22" t="s">
        <v>126</v>
      </c>
      <c r="B25" s="29">
        <v>694752</v>
      </c>
      <c r="C25" s="29">
        <v>900196</v>
      </c>
      <c r="D25" s="29">
        <v>901926</v>
      </c>
      <c r="E25" s="29">
        <v>904880</v>
      </c>
      <c r="F25" s="29">
        <v>896003</v>
      </c>
      <c r="G25" s="29">
        <v>772300</v>
      </c>
      <c r="H25" s="29">
        <v>814329</v>
      </c>
      <c r="I25" s="29">
        <v>758694</v>
      </c>
    </row>
    <row r="28" spans="1:9">
      <c r="B28" s="22" t="s">
        <v>127</v>
      </c>
    </row>
    <row r="44" spans="2:2">
      <c r="B44" s="22" t="s">
        <v>128</v>
      </c>
    </row>
    <row r="45" spans="2:2">
      <c r="B45" s="22" t="s">
        <v>129</v>
      </c>
    </row>
    <row r="46" spans="2:2">
      <c r="B46" s="22" t="s">
        <v>130</v>
      </c>
    </row>
    <row r="47" spans="2:2">
      <c r="B47" s="22" t="s">
        <v>131</v>
      </c>
    </row>
    <row r="48" spans="2:2">
      <c r="B48" s="22" t="s">
        <v>132</v>
      </c>
    </row>
    <row r="49" spans="2:2">
      <c r="B49" s="22" t="s">
        <v>133</v>
      </c>
    </row>
    <row r="50" spans="2:2">
      <c r="B50" s="22" t="s">
        <v>124</v>
      </c>
    </row>
  </sheetData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18"/>
  <sheetViews>
    <sheetView workbookViewId="0">
      <selection activeCell="H8" sqref="H8"/>
    </sheetView>
  </sheetViews>
  <sheetFormatPr defaultColWidth="8.85546875" defaultRowHeight="13.9"/>
  <cols>
    <col min="1" max="1" width="27.7109375" style="22" customWidth="1"/>
    <col min="2" max="2" width="9.28515625" style="22" bestFit="1" customWidth="1"/>
    <col min="3" max="4" width="8.85546875" style="22"/>
    <col min="5" max="5" width="2.7109375" style="22" customWidth="1"/>
    <col min="6" max="6" width="11.28515625" style="22" bestFit="1" customWidth="1"/>
    <col min="7" max="7" width="9" style="22" bestFit="1" customWidth="1"/>
    <col min="8" max="8" width="9.140625" style="22" bestFit="1" customWidth="1"/>
    <col min="9" max="9" width="2.85546875" style="22" customWidth="1"/>
    <col min="10" max="10" width="10.28515625" style="22" bestFit="1" customWidth="1"/>
    <col min="11" max="12" width="8.85546875" style="22"/>
    <col min="13" max="13" width="3" style="22" customWidth="1"/>
    <col min="14" max="14" width="11.28515625" style="22" bestFit="1" customWidth="1"/>
    <col min="15" max="15" width="9" style="22" bestFit="1" customWidth="1"/>
    <col min="16" max="16" width="9.140625" style="22" bestFit="1" customWidth="1"/>
    <col min="17" max="16384" width="8.85546875" style="22"/>
  </cols>
  <sheetData>
    <row r="1" spans="1:16">
      <c r="A1" s="22" t="s">
        <v>134</v>
      </c>
    </row>
    <row r="2" spans="1:16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</row>
    <row r="3" spans="1:16">
      <c r="A3" s="66" t="s">
        <v>105</v>
      </c>
      <c r="B3" s="176" t="s">
        <v>125</v>
      </c>
      <c r="C3" s="176"/>
      <c r="D3" s="176"/>
      <c r="E3" s="66"/>
      <c r="F3" s="176" t="s">
        <v>126</v>
      </c>
      <c r="G3" s="176"/>
      <c r="H3" s="176"/>
      <c r="I3" s="66"/>
      <c r="J3" s="176" t="s">
        <v>115</v>
      </c>
      <c r="K3" s="176"/>
      <c r="L3" s="176"/>
      <c r="M3" s="66"/>
      <c r="N3" s="176" t="s">
        <v>135</v>
      </c>
      <c r="O3" s="176"/>
      <c r="P3" s="176"/>
    </row>
    <row r="4" spans="1:16" ht="27.6">
      <c r="A4" s="47" t="s">
        <v>136</v>
      </c>
      <c r="B4" s="95">
        <v>2016</v>
      </c>
      <c r="C4" s="95" t="s">
        <v>137</v>
      </c>
      <c r="D4" s="95" t="s">
        <v>12</v>
      </c>
      <c r="E4" s="95"/>
      <c r="F4" s="95">
        <v>2016</v>
      </c>
      <c r="G4" s="95" t="s">
        <v>137</v>
      </c>
      <c r="H4" s="95" t="s">
        <v>12</v>
      </c>
      <c r="I4" s="95"/>
      <c r="J4" s="95">
        <v>2016</v>
      </c>
      <c r="K4" s="95" t="s">
        <v>137</v>
      </c>
      <c r="L4" s="95" t="s">
        <v>12</v>
      </c>
      <c r="M4" s="95"/>
      <c r="N4" s="95">
        <v>2016</v>
      </c>
      <c r="O4" s="95" t="s">
        <v>137</v>
      </c>
      <c r="P4" s="95" t="s">
        <v>12</v>
      </c>
    </row>
    <row r="6" spans="1:16">
      <c r="A6" s="22" t="s">
        <v>138</v>
      </c>
      <c r="B6" s="67">
        <v>1424</v>
      </c>
      <c r="C6" s="96">
        <v>31.19386637458927</v>
      </c>
      <c r="D6" s="65">
        <v>-9.8163394553514891</v>
      </c>
      <c r="F6" s="67">
        <v>222649</v>
      </c>
      <c r="G6" s="96">
        <v>29.346350439043935</v>
      </c>
      <c r="H6" s="65">
        <v>-22.615816126150861</v>
      </c>
      <c r="J6" s="69">
        <v>7820.9790999999996</v>
      </c>
      <c r="K6" s="96">
        <v>19.743951213587586</v>
      </c>
      <c r="L6" s="65">
        <v>-1.7094495412844093</v>
      </c>
      <c r="N6" s="67">
        <v>15933</v>
      </c>
      <c r="O6" s="96">
        <v>15.77306115983923</v>
      </c>
      <c r="P6" s="65">
        <v>-2.9777128242601387</v>
      </c>
    </row>
    <row r="7" spans="1:16">
      <c r="A7" s="22" t="s">
        <v>139</v>
      </c>
      <c r="B7" s="67">
        <v>994</v>
      </c>
      <c r="C7" s="96">
        <v>21.774370208105147</v>
      </c>
      <c r="D7" s="65">
        <v>4.4117647058823533</v>
      </c>
      <c r="F7" s="67">
        <v>85738</v>
      </c>
      <c r="G7" s="96">
        <v>11.300735210770087</v>
      </c>
      <c r="H7" s="65">
        <v>1.7697959571260697</v>
      </c>
      <c r="J7" s="69">
        <v>8826.7181</v>
      </c>
      <c r="K7" s="96">
        <v>22.28292510620448</v>
      </c>
      <c r="L7" s="65">
        <v>6.1541563439567053</v>
      </c>
      <c r="N7" s="67">
        <v>32738</v>
      </c>
      <c r="O7" s="96">
        <v>32.409368998356662</v>
      </c>
      <c r="P7" s="65">
        <v>4.3010067541735699</v>
      </c>
    </row>
    <row r="8" spans="1:16">
      <c r="A8" s="22" t="s">
        <v>140</v>
      </c>
      <c r="B8" s="67">
        <v>647</v>
      </c>
      <c r="C8" s="96">
        <v>14.173055859802847</v>
      </c>
      <c r="D8" s="65">
        <v>-1.3719512195121952</v>
      </c>
      <c r="F8" s="67">
        <v>25169</v>
      </c>
      <c r="G8" s="96">
        <v>3.3174112356233207</v>
      </c>
      <c r="H8" s="65">
        <v>-0.6473769391702523</v>
      </c>
      <c r="J8" s="69">
        <v>7717.6809999999996</v>
      </c>
      <c r="K8" s="96">
        <v>19.483176619923693</v>
      </c>
      <c r="L8" s="65">
        <v>-1.5225086129896697</v>
      </c>
      <c r="N8" s="67">
        <v>14283</v>
      </c>
      <c r="O8" s="96">
        <v>14.139624210505474</v>
      </c>
      <c r="P8" s="65">
        <v>1.9631639063392345</v>
      </c>
    </row>
    <row r="9" spans="1:16">
      <c r="A9" s="22" t="s">
        <v>141</v>
      </c>
      <c r="B9" s="67">
        <v>487</v>
      </c>
      <c r="C9" s="96">
        <v>10.668127053669222</v>
      </c>
      <c r="D9" s="65">
        <v>0.6198347107438017</v>
      </c>
      <c r="F9" s="67">
        <v>152526</v>
      </c>
      <c r="G9" s="96">
        <v>20.103757246004317</v>
      </c>
      <c r="H9" s="65">
        <v>-9.1874706025947113</v>
      </c>
      <c r="J9" s="69">
        <v>5200.7346600000001</v>
      </c>
      <c r="K9" s="96">
        <v>13.1291811535277</v>
      </c>
      <c r="L9" s="65">
        <v>13.951241454864155</v>
      </c>
      <c r="N9" s="67">
        <v>9711</v>
      </c>
      <c r="O9" s="96">
        <v>9.613518918169758</v>
      </c>
      <c r="P9" s="65">
        <v>2.9143704959728698</v>
      </c>
    </row>
    <row r="10" spans="1:16">
      <c r="A10" s="22" t="s">
        <v>142</v>
      </c>
      <c r="B10" s="67">
        <v>386</v>
      </c>
      <c r="C10" s="96">
        <v>8.4556407447973712</v>
      </c>
      <c r="D10" s="65">
        <v>-2.030456852791878</v>
      </c>
      <c r="F10" s="67">
        <v>13546</v>
      </c>
      <c r="G10" s="96">
        <v>1.7854365528131237</v>
      </c>
      <c r="H10" s="65">
        <v>-4.8669148114333876</v>
      </c>
      <c r="J10" s="69">
        <v>9012.7844000000005</v>
      </c>
      <c r="K10" s="96">
        <v>22.752646851106313</v>
      </c>
      <c r="L10" s="65">
        <v>-3.0570678713563466</v>
      </c>
      <c r="N10" s="67">
        <v>22291</v>
      </c>
      <c r="O10" s="96">
        <v>22.067238204605303</v>
      </c>
      <c r="P10" s="65">
        <v>4.4221670492340843</v>
      </c>
    </row>
    <row r="11" spans="1:16">
      <c r="A11" s="22" t="s">
        <v>143</v>
      </c>
      <c r="B11" s="67">
        <v>265</v>
      </c>
      <c r="C11" s="96">
        <v>5.8050383351588168</v>
      </c>
      <c r="D11" s="65">
        <v>-2.5735294117647056</v>
      </c>
      <c r="F11" s="67">
        <v>235037</v>
      </c>
      <c r="G11" s="96">
        <v>30.979156286987902</v>
      </c>
      <c r="H11" s="65">
        <v>11.624184915535166</v>
      </c>
      <c r="J11" s="69">
        <v>247.047</v>
      </c>
      <c r="K11" s="96">
        <v>0.62366666028594453</v>
      </c>
      <c r="L11" s="65">
        <v>11.282432432432431</v>
      </c>
      <c r="N11" s="67">
        <v>1346</v>
      </c>
      <c r="O11" s="96">
        <v>1.3324885659413546</v>
      </c>
      <c r="P11" s="65">
        <v>-2.8860028860028861</v>
      </c>
    </row>
    <row r="12" spans="1:16">
      <c r="A12" s="22" t="s">
        <v>144</v>
      </c>
      <c r="B12" s="67">
        <v>272</v>
      </c>
      <c r="C12" s="96">
        <v>5.9583789704271632</v>
      </c>
      <c r="D12" s="65">
        <v>-0.36630036630036628</v>
      </c>
      <c r="F12" s="67">
        <v>6949</v>
      </c>
      <c r="G12" s="96">
        <v>0.91591603465955973</v>
      </c>
      <c r="H12" s="65">
        <v>-3.8067552602436319</v>
      </c>
      <c r="J12" s="69">
        <v>285</v>
      </c>
      <c r="K12" s="96">
        <v>0.71947847244246721</v>
      </c>
      <c r="L12" s="65">
        <v>2.1505376344086025</v>
      </c>
      <c r="N12" s="67">
        <v>3467</v>
      </c>
      <c r="O12" s="96">
        <v>3.4321975171758368</v>
      </c>
      <c r="P12" s="65">
        <v>-1.8125177003681676</v>
      </c>
    </row>
    <row r="13" spans="1:16">
      <c r="A13" s="22" t="s">
        <v>145</v>
      </c>
      <c r="B13" s="67">
        <v>90</v>
      </c>
      <c r="C13" s="96">
        <v>1.9715224534501645</v>
      </c>
      <c r="D13" s="65">
        <v>-4.2553191489361701</v>
      </c>
      <c r="F13" s="67">
        <v>17080</v>
      </c>
      <c r="G13" s="96">
        <v>2.2512369940977521</v>
      </c>
      <c r="H13" s="65">
        <v>-9.9432649002749021E-2</v>
      </c>
      <c r="J13" s="69">
        <v>501.08179999999999</v>
      </c>
      <c r="K13" s="96">
        <v>1.2649739229218311</v>
      </c>
      <c r="L13" s="65">
        <v>0.5179137412236684</v>
      </c>
      <c r="N13" s="67">
        <v>1245</v>
      </c>
      <c r="O13" s="96">
        <v>1.2325024254063792</v>
      </c>
      <c r="P13" s="65">
        <v>-34.918975431259803</v>
      </c>
    </row>
    <row r="14" spans="1:16" s="64" customFormat="1">
      <c r="A14" s="97" t="s">
        <v>4</v>
      </c>
      <c r="B14" s="98">
        <v>4565</v>
      </c>
      <c r="C14" s="99">
        <v>100</v>
      </c>
      <c r="D14" s="100">
        <v>-2.9549319727891157</v>
      </c>
      <c r="E14" s="97"/>
      <c r="F14" s="98">
        <v>758694</v>
      </c>
      <c r="G14" s="99">
        <v>100</v>
      </c>
      <c r="H14" s="100">
        <v>-6.8374966385347333</v>
      </c>
      <c r="I14" s="97"/>
      <c r="J14" s="101">
        <v>39612.026059999997</v>
      </c>
      <c r="K14" s="99">
        <v>100</v>
      </c>
      <c r="L14" s="100">
        <v>1.6487921579696851</v>
      </c>
      <c r="M14" s="97"/>
      <c r="N14" s="98">
        <v>101014</v>
      </c>
      <c r="O14" s="99">
        <v>100</v>
      </c>
      <c r="P14" s="100">
        <v>1.5920588146553889</v>
      </c>
    </row>
    <row r="15" spans="1:16">
      <c r="A15" s="76"/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</row>
    <row r="17" spans="1:1">
      <c r="A17" s="22" t="s">
        <v>124</v>
      </c>
    </row>
    <row r="18" spans="1:1">
      <c r="A18" s="22" t="s">
        <v>146</v>
      </c>
    </row>
  </sheetData>
  <mergeCells count="4">
    <mergeCell ref="B3:D3"/>
    <mergeCell ref="F3:H3"/>
    <mergeCell ref="J3:L3"/>
    <mergeCell ref="N3:P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35"/>
  <sheetViews>
    <sheetView topLeftCell="A10" workbookViewId="0">
      <selection activeCell="B32" sqref="B32"/>
    </sheetView>
  </sheetViews>
  <sheetFormatPr defaultColWidth="8.85546875" defaultRowHeight="13.9"/>
  <cols>
    <col min="1" max="1" width="27.28515625" style="22" customWidth="1"/>
    <col min="2" max="3" width="9" style="22" bestFit="1" customWidth="1"/>
    <col min="4" max="4" width="10.28515625" style="22" customWidth="1"/>
    <col min="5" max="11" width="9" style="22" bestFit="1" customWidth="1"/>
    <col min="12" max="12" width="10.140625" style="22" customWidth="1"/>
    <col min="13" max="14" width="9" style="22" bestFit="1" customWidth="1"/>
    <col min="15" max="16384" width="8.85546875" style="22"/>
  </cols>
  <sheetData>
    <row r="1" spans="1:14" ht="15">
      <c r="A1" s="22" t="s">
        <v>147</v>
      </c>
    </row>
    <row r="2" spans="1:14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</row>
    <row r="3" spans="1:14" ht="27.6">
      <c r="A3" s="102"/>
      <c r="B3" s="48" t="s">
        <v>148</v>
      </c>
      <c r="C3" s="48" t="s">
        <v>143</v>
      </c>
      <c r="D3" s="48" t="s">
        <v>149</v>
      </c>
      <c r="E3" s="48" t="s">
        <v>150</v>
      </c>
      <c r="F3" s="48" t="s">
        <v>151</v>
      </c>
      <c r="G3" s="48" t="s">
        <v>152</v>
      </c>
      <c r="H3" s="48" t="s">
        <v>140</v>
      </c>
      <c r="I3" s="48" t="s">
        <v>145</v>
      </c>
      <c r="J3" s="48" t="s">
        <v>153</v>
      </c>
      <c r="K3" s="48" t="s">
        <v>154</v>
      </c>
      <c r="L3" s="48" t="s">
        <v>141</v>
      </c>
      <c r="M3" s="48" t="s">
        <v>86</v>
      </c>
      <c r="N3" s="48" t="s">
        <v>4</v>
      </c>
    </row>
    <row r="5" spans="1:14">
      <c r="A5" s="22" t="s">
        <v>32</v>
      </c>
      <c r="B5" s="22">
        <v>11</v>
      </c>
      <c r="C5" s="141" t="s">
        <v>67</v>
      </c>
      <c r="D5" s="22">
        <v>3</v>
      </c>
      <c r="E5" s="22">
        <v>1</v>
      </c>
      <c r="F5" s="141" t="s">
        <v>67</v>
      </c>
      <c r="G5" s="141" t="s">
        <v>67</v>
      </c>
      <c r="H5" s="22">
        <v>2</v>
      </c>
      <c r="I5" s="22">
        <v>3</v>
      </c>
      <c r="J5" s="22">
        <v>1</v>
      </c>
      <c r="K5" s="141" t="s">
        <v>67</v>
      </c>
      <c r="L5" s="141" t="s">
        <v>67</v>
      </c>
      <c r="M5" s="141" t="s">
        <v>67</v>
      </c>
      <c r="N5" s="22">
        <v>21</v>
      </c>
    </row>
    <row r="6" spans="1:14">
      <c r="A6" s="22" t="s">
        <v>31</v>
      </c>
      <c r="B6" s="22">
        <v>21</v>
      </c>
      <c r="C6" s="22">
        <v>1</v>
      </c>
      <c r="D6" s="141" t="s">
        <v>67</v>
      </c>
      <c r="E6" s="22">
        <v>2</v>
      </c>
      <c r="F6" s="141" t="s">
        <v>67</v>
      </c>
      <c r="G6" s="22">
        <v>1</v>
      </c>
      <c r="H6" s="22">
        <v>10</v>
      </c>
      <c r="I6" s="141" t="s">
        <v>67</v>
      </c>
      <c r="J6" s="22">
        <v>1</v>
      </c>
      <c r="K6" s="141" t="s">
        <v>67</v>
      </c>
      <c r="L6" s="141" t="s">
        <v>67</v>
      </c>
      <c r="M6" s="141" t="s">
        <v>67</v>
      </c>
      <c r="N6" s="22">
        <v>36</v>
      </c>
    </row>
    <row r="7" spans="1:14">
      <c r="A7" s="22" t="s">
        <v>33</v>
      </c>
      <c r="B7" s="141" t="s">
        <v>67</v>
      </c>
      <c r="C7" s="22">
        <v>4</v>
      </c>
      <c r="D7" s="141" t="s">
        <v>67</v>
      </c>
      <c r="E7" s="141" t="s">
        <v>67</v>
      </c>
      <c r="F7" s="141" t="s">
        <v>67</v>
      </c>
      <c r="G7" s="141" t="s">
        <v>67</v>
      </c>
      <c r="H7" s="141" t="s">
        <v>67</v>
      </c>
      <c r="I7" s="141" t="s">
        <v>67</v>
      </c>
      <c r="J7" s="141" t="s">
        <v>67</v>
      </c>
      <c r="K7" s="141" t="s">
        <v>67</v>
      </c>
      <c r="L7" s="141" t="s">
        <v>67</v>
      </c>
      <c r="M7" s="141" t="s">
        <v>67</v>
      </c>
      <c r="N7" s="22">
        <v>4</v>
      </c>
    </row>
    <row r="8" spans="1:14">
      <c r="A8" s="22" t="s">
        <v>155</v>
      </c>
      <c r="B8" s="22">
        <v>4</v>
      </c>
      <c r="C8" s="141" t="s">
        <v>67</v>
      </c>
      <c r="D8" s="141" t="s">
        <v>67</v>
      </c>
      <c r="E8" s="141" t="s">
        <v>67</v>
      </c>
      <c r="F8" s="141" t="s">
        <v>67</v>
      </c>
      <c r="G8" s="141" t="s">
        <v>67</v>
      </c>
      <c r="H8" s="141" t="s">
        <v>67</v>
      </c>
      <c r="I8" s="141" t="s">
        <v>67</v>
      </c>
      <c r="J8" s="22">
        <v>1</v>
      </c>
      <c r="K8" s="141" t="s">
        <v>67</v>
      </c>
      <c r="L8" s="141" t="s">
        <v>67</v>
      </c>
      <c r="M8" s="141" t="s">
        <v>67</v>
      </c>
      <c r="N8" s="22">
        <v>5</v>
      </c>
    </row>
    <row r="9" spans="1:14">
      <c r="A9" s="22" t="s">
        <v>156</v>
      </c>
      <c r="B9" s="22">
        <v>3</v>
      </c>
      <c r="C9" s="141" t="s">
        <v>67</v>
      </c>
      <c r="D9" s="141" t="s">
        <v>67</v>
      </c>
      <c r="E9" s="141" t="s">
        <v>67</v>
      </c>
      <c r="F9" s="141" t="s">
        <v>67</v>
      </c>
      <c r="G9" s="141" t="s">
        <v>67</v>
      </c>
      <c r="H9" s="141" t="s">
        <v>67</v>
      </c>
      <c r="I9" s="141" t="s">
        <v>67</v>
      </c>
      <c r="J9" s="141" t="s">
        <v>67</v>
      </c>
      <c r="K9" s="141" t="s">
        <v>67</v>
      </c>
      <c r="L9" s="141" t="s">
        <v>67</v>
      </c>
      <c r="M9" s="141" t="s">
        <v>67</v>
      </c>
      <c r="N9" s="22">
        <v>3</v>
      </c>
    </row>
    <row r="10" spans="1:14">
      <c r="A10" s="22" t="s">
        <v>40</v>
      </c>
      <c r="B10" s="22">
        <v>18</v>
      </c>
      <c r="C10" s="22">
        <v>2</v>
      </c>
      <c r="D10" s="141" t="s">
        <v>67</v>
      </c>
      <c r="E10" s="141" t="s">
        <v>67</v>
      </c>
      <c r="F10" s="141" t="s">
        <v>67</v>
      </c>
      <c r="G10" s="22">
        <v>2</v>
      </c>
      <c r="H10" s="22">
        <v>6</v>
      </c>
      <c r="I10" s="141" t="s">
        <v>67</v>
      </c>
      <c r="J10" s="141" t="s">
        <v>67</v>
      </c>
      <c r="K10" s="141" t="s">
        <v>67</v>
      </c>
      <c r="L10" s="22">
        <v>1</v>
      </c>
      <c r="M10" s="22">
        <v>2</v>
      </c>
      <c r="N10" s="22">
        <v>31</v>
      </c>
    </row>
    <row r="11" spans="1:14">
      <c r="A11" s="22" t="s">
        <v>37</v>
      </c>
      <c r="B11" s="22">
        <v>2</v>
      </c>
      <c r="C11" s="141" t="s">
        <v>67</v>
      </c>
      <c r="D11" s="141" t="s">
        <v>67</v>
      </c>
      <c r="E11" s="141" t="s">
        <v>67</v>
      </c>
      <c r="F11" s="22">
        <v>1</v>
      </c>
      <c r="G11" s="141" t="s">
        <v>67</v>
      </c>
      <c r="H11" s="141" t="s">
        <v>67</v>
      </c>
      <c r="I11" s="141" t="s">
        <v>67</v>
      </c>
      <c r="J11" s="141" t="s">
        <v>67</v>
      </c>
      <c r="K11" s="141" t="s">
        <v>67</v>
      </c>
      <c r="L11" s="141" t="s">
        <v>67</v>
      </c>
      <c r="M11" s="141" t="s">
        <v>67</v>
      </c>
      <c r="N11" s="22">
        <v>3</v>
      </c>
    </row>
    <row r="12" spans="1:14">
      <c r="A12" s="22" t="s">
        <v>35</v>
      </c>
      <c r="B12" s="22">
        <v>27</v>
      </c>
      <c r="C12" s="22">
        <v>1</v>
      </c>
      <c r="D12" s="22">
        <v>7</v>
      </c>
      <c r="E12" s="22">
        <v>1</v>
      </c>
      <c r="F12" s="141" t="s">
        <v>67</v>
      </c>
      <c r="G12" s="22">
        <v>1</v>
      </c>
      <c r="H12" s="22">
        <v>4</v>
      </c>
      <c r="I12" s="22">
        <v>3</v>
      </c>
      <c r="J12" s="22">
        <v>2</v>
      </c>
      <c r="K12" s="22">
        <v>1</v>
      </c>
      <c r="L12" s="141" t="s">
        <v>67</v>
      </c>
      <c r="M12" s="141" t="s">
        <v>67</v>
      </c>
      <c r="N12" s="22">
        <v>47</v>
      </c>
    </row>
    <row r="13" spans="1:14">
      <c r="A13" s="64" t="s">
        <v>157</v>
      </c>
      <c r="B13" s="64">
        <v>86</v>
      </c>
      <c r="C13" s="64">
        <v>8</v>
      </c>
      <c r="D13" s="64">
        <v>10</v>
      </c>
      <c r="E13" s="64">
        <v>4</v>
      </c>
      <c r="F13" s="64">
        <v>1</v>
      </c>
      <c r="G13" s="64">
        <v>4</v>
      </c>
      <c r="H13" s="64">
        <v>22</v>
      </c>
      <c r="I13" s="64">
        <v>6</v>
      </c>
      <c r="J13" s="64">
        <v>5</v>
      </c>
      <c r="K13" s="64">
        <v>1</v>
      </c>
      <c r="L13" s="64">
        <v>1</v>
      </c>
      <c r="M13" s="64">
        <v>2</v>
      </c>
      <c r="N13" s="64">
        <v>150</v>
      </c>
    </row>
    <row r="15" spans="1:14">
      <c r="A15" s="22" t="s">
        <v>42</v>
      </c>
      <c r="B15" s="22">
        <v>5</v>
      </c>
      <c r="C15" s="22">
        <v>5</v>
      </c>
      <c r="D15" s="22">
        <v>2</v>
      </c>
      <c r="E15" s="141" t="s">
        <v>67</v>
      </c>
      <c r="F15" s="141" t="s">
        <v>67</v>
      </c>
      <c r="G15" s="141" t="s">
        <v>67</v>
      </c>
      <c r="H15" s="22">
        <v>3</v>
      </c>
      <c r="I15" s="22">
        <v>2</v>
      </c>
      <c r="J15" s="141" t="s">
        <v>67</v>
      </c>
      <c r="K15" s="141" t="s">
        <v>67</v>
      </c>
      <c r="L15" s="141" t="s">
        <v>67</v>
      </c>
      <c r="M15" s="22">
        <v>1</v>
      </c>
      <c r="N15" s="22">
        <v>18</v>
      </c>
    </row>
    <row r="16" spans="1:14">
      <c r="A16" s="22" t="s">
        <v>43</v>
      </c>
      <c r="B16" s="141" t="s">
        <v>67</v>
      </c>
      <c r="C16" s="22">
        <v>4</v>
      </c>
      <c r="D16" s="141" t="s">
        <v>67</v>
      </c>
      <c r="E16" s="141" t="s">
        <v>67</v>
      </c>
      <c r="F16" s="141" t="s">
        <v>67</v>
      </c>
      <c r="G16" s="141" t="s">
        <v>67</v>
      </c>
      <c r="H16" s="22">
        <v>2</v>
      </c>
      <c r="I16" s="141" t="s">
        <v>67</v>
      </c>
      <c r="J16" s="141" t="s">
        <v>67</v>
      </c>
      <c r="K16" s="141" t="s">
        <v>67</v>
      </c>
      <c r="L16" s="141" t="s">
        <v>67</v>
      </c>
      <c r="M16" s="22">
        <v>2</v>
      </c>
      <c r="N16" s="22">
        <v>8</v>
      </c>
    </row>
    <row r="17" spans="1:14">
      <c r="A17" s="22" t="s">
        <v>34</v>
      </c>
      <c r="B17" s="22">
        <v>4</v>
      </c>
      <c r="C17" s="22">
        <v>3</v>
      </c>
      <c r="D17" s="141" t="s">
        <v>67</v>
      </c>
      <c r="E17" s="141" t="s">
        <v>67</v>
      </c>
      <c r="F17" s="141" t="s">
        <v>67</v>
      </c>
      <c r="G17" s="141" t="s">
        <v>67</v>
      </c>
      <c r="H17" s="22">
        <v>1</v>
      </c>
      <c r="I17" s="141" t="s">
        <v>67</v>
      </c>
      <c r="J17" s="141" t="s">
        <v>67</v>
      </c>
      <c r="K17" s="141" t="s">
        <v>67</v>
      </c>
      <c r="L17" s="141" t="s">
        <v>67</v>
      </c>
      <c r="M17" s="141" t="s">
        <v>67</v>
      </c>
      <c r="N17" s="22">
        <v>8</v>
      </c>
    </row>
    <row r="18" spans="1:14">
      <c r="A18" s="22" t="s">
        <v>44</v>
      </c>
      <c r="B18" s="22">
        <v>43</v>
      </c>
      <c r="C18" s="22">
        <v>10</v>
      </c>
      <c r="D18" s="141" t="s">
        <v>67</v>
      </c>
      <c r="E18" s="141" t="s">
        <v>67</v>
      </c>
      <c r="F18" s="141" t="s">
        <v>67</v>
      </c>
      <c r="G18" s="141" t="s">
        <v>67</v>
      </c>
      <c r="H18" s="141" t="s">
        <v>67</v>
      </c>
      <c r="I18" s="141" t="s">
        <v>67</v>
      </c>
      <c r="J18" s="22">
        <v>1</v>
      </c>
      <c r="K18" s="141" t="s">
        <v>67</v>
      </c>
      <c r="L18" s="141" t="s">
        <v>67</v>
      </c>
      <c r="M18" s="141" t="s">
        <v>67</v>
      </c>
      <c r="N18" s="22">
        <v>54</v>
      </c>
    </row>
    <row r="19" spans="1:14">
      <c r="A19" s="64" t="s">
        <v>100</v>
      </c>
      <c r="B19" s="64">
        <v>52</v>
      </c>
      <c r="C19" s="64">
        <v>22</v>
      </c>
      <c r="D19" s="64">
        <v>2</v>
      </c>
      <c r="E19" s="64">
        <v>0</v>
      </c>
      <c r="F19" s="64">
        <v>0</v>
      </c>
      <c r="G19" s="64">
        <v>0</v>
      </c>
      <c r="H19" s="64">
        <v>6</v>
      </c>
      <c r="I19" s="64">
        <v>2</v>
      </c>
      <c r="J19" s="64">
        <v>1</v>
      </c>
      <c r="K19" s="64">
        <v>0</v>
      </c>
      <c r="L19" s="64">
        <v>0</v>
      </c>
      <c r="M19" s="64">
        <v>3</v>
      </c>
      <c r="N19" s="64">
        <v>88</v>
      </c>
    </row>
    <row r="21" spans="1:14">
      <c r="A21" s="22" t="s">
        <v>45</v>
      </c>
      <c r="B21" s="22">
        <v>8</v>
      </c>
      <c r="C21" s="22">
        <v>7</v>
      </c>
      <c r="D21" s="141" t="s">
        <v>67</v>
      </c>
      <c r="E21" s="141" t="s">
        <v>67</v>
      </c>
      <c r="F21" s="22">
        <v>1</v>
      </c>
      <c r="G21" s="141" t="s">
        <v>67</v>
      </c>
      <c r="H21" s="22">
        <v>1</v>
      </c>
      <c r="I21" s="141" t="s">
        <v>67</v>
      </c>
      <c r="J21" s="22">
        <v>1</v>
      </c>
      <c r="K21" s="141" t="s">
        <v>67</v>
      </c>
      <c r="L21" s="141" t="s">
        <v>67</v>
      </c>
      <c r="M21" s="141" t="s">
        <v>67</v>
      </c>
      <c r="N21" s="22">
        <v>18</v>
      </c>
    </row>
    <row r="22" spans="1:14">
      <c r="A22" s="22" t="s">
        <v>46</v>
      </c>
      <c r="B22" s="22">
        <v>2</v>
      </c>
      <c r="C22" s="22">
        <v>7</v>
      </c>
      <c r="D22" s="141" t="s">
        <v>67</v>
      </c>
      <c r="E22" s="141" t="s">
        <v>67</v>
      </c>
      <c r="F22" s="141" t="s">
        <v>67</v>
      </c>
      <c r="G22" s="141" t="s">
        <v>67</v>
      </c>
      <c r="H22" s="141" t="s">
        <v>67</v>
      </c>
      <c r="I22" s="141" t="s">
        <v>67</v>
      </c>
      <c r="K22" s="141" t="s">
        <v>67</v>
      </c>
      <c r="L22" s="141" t="s">
        <v>67</v>
      </c>
      <c r="M22" s="141" t="s">
        <v>67</v>
      </c>
      <c r="N22" s="22">
        <v>9</v>
      </c>
    </row>
    <row r="23" spans="1:14">
      <c r="A23" s="22" t="s">
        <v>36</v>
      </c>
      <c r="B23" s="22">
        <v>32</v>
      </c>
      <c r="C23" s="22">
        <v>11</v>
      </c>
      <c r="D23" s="141" t="s">
        <v>67</v>
      </c>
      <c r="E23" s="141" t="s">
        <v>67</v>
      </c>
      <c r="F23" s="141" t="s">
        <v>67</v>
      </c>
      <c r="G23" s="141" t="s">
        <v>67</v>
      </c>
      <c r="H23" s="141" t="s">
        <v>67</v>
      </c>
      <c r="I23" s="141" t="s">
        <v>67</v>
      </c>
      <c r="J23" s="22">
        <v>6</v>
      </c>
      <c r="K23" s="141" t="s">
        <v>67</v>
      </c>
      <c r="L23" s="141" t="s">
        <v>67</v>
      </c>
      <c r="M23" s="22">
        <v>5</v>
      </c>
      <c r="N23" s="22">
        <v>54</v>
      </c>
    </row>
    <row r="24" spans="1:14">
      <c r="A24" s="22" t="s">
        <v>48</v>
      </c>
      <c r="B24" s="22">
        <v>35</v>
      </c>
      <c r="C24" s="22">
        <v>39</v>
      </c>
      <c r="D24" s="141" t="s">
        <v>67</v>
      </c>
      <c r="E24" s="141" t="s">
        <v>67</v>
      </c>
      <c r="F24" s="141" t="s">
        <v>67</v>
      </c>
      <c r="G24" s="22">
        <v>1</v>
      </c>
      <c r="I24" s="141" t="s">
        <v>67</v>
      </c>
      <c r="J24" s="141" t="s">
        <v>67</v>
      </c>
      <c r="K24" s="141" t="s">
        <v>67</v>
      </c>
      <c r="L24" s="141" t="s">
        <v>67</v>
      </c>
      <c r="M24" s="141" t="s">
        <v>67</v>
      </c>
      <c r="N24" s="22">
        <v>75</v>
      </c>
    </row>
    <row r="25" spans="1:14">
      <c r="A25" s="22" t="s">
        <v>47</v>
      </c>
      <c r="B25" s="22">
        <v>9</v>
      </c>
      <c r="C25" s="22">
        <v>7</v>
      </c>
      <c r="D25" s="22">
        <v>1</v>
      </c>
      <c r="E25" s="141" t="s">
        <v>67</v>
      </c>
      <c r="F25" s="141" t="s">
        <v>67</v>
      </c>
      <c r="H25" s="22">
        <v>1</v>
      </c>
      <c r="I25" s="141" t="s">
        <v>67</v>
      </c>
      <c r="J25" s="141" t="s">
        <v>67</v>
      </c>
      <c r="K25" s="141" t="s">
        <v>67</v>
      </c>
      <c r="L25" s="22">
        <v>1</v>
      </c>
      <c r="M25" s="141" t="s">
        <v>67</v>
      </c>
      <c r="N25" s="22">
        <v>19</v>
      </c>
    </row>
    <row r="26" spans="1:14">
      <c r="A26" s="22" t="s">
        <v>49</v>
      </c>
      <c r="B26" s="22">
        <v>18</v>
      </c>
      <c r="C26" s="22">
        <v>26</v>
      </c>
      <c r="D26" s="141" t="s">
        <v>67</v>
      </c>
      <c r="E26" s="141" t="s">
        <v>67</v>
      </c>
      <c r="F26" s="141" t="s">
        <v>67</v>
      </c>
      <c r="G26" s="22">
        <v>2</v>
      </c>
      <c r="H26" s="22">
        <v>1</v>
      </c>
      <c r="I26" s="141" t="s">
        <v>67</v>
      </c>
      <c r="J26" s="22">
        <v>1</v>
      </c>
      <c r="K26" s="141" t="s">
        <v>67</v>
      </c>
      <c r="L26" s="141" t="s">
        <v>67</v>
      </c>
      <c r="M26" s="141" t="s">
        <v>67</v>
      </c>
      <c r="N26" s="22">
        <v>48</v>
      </c>
    </row>
    <row r="27" spans="1:14">
      <c r="A27" s="22" t="s">
        <v>41</v>
      </c>
      <c r="B27" s="22">
        <v>54</v>
      </c>
      <c r="C27" s="22">
        <v>20</v>
      </c>
      <c r="D27" s="141" t="s">
        <v>67</v>
      </c>
      <c r="E27" s="141" t="s">
        <v>67</v>
      </c>
      <c r="F27" s="141" t="s">
        <v>67</v>
      </c>
      <c r="G27" s="141" t="s">
        <v>67</v>
      </c>
      <c r="H27" s="141" t="s">
        <v>67</v>
      </c>
      <c r="I27" s="141" t="s">
        <v>67</v>
      </c>
      <c r="J27" s="141" t="s">
        <v>67</v>
      </c>
      <c r="K27" s="141" t="s">
        <v>67</v>
      </c>
      <c r="L27" s="141" t="s">
        <v>67</v>
      </c>
      <c r="M27" s="141" t="s">
        <v>67</v>
      </c>
      <c r="N27" s="22">
        <v>74</v>
      </c>
    </row>
    <row r="28" spans="1:14">
      <c r="A28" s="22" t="s">
        <v>39</v>
      </c>
      <c r="B28" s="22">
        <v>11</v>
      </c>
      <c r="C28" s="22">
        <v>5</v>
      </c>
      <c r="D28" s="22">
        <v>3</v>
      </c>
      <c r="F28" s="22">
        <v>1</v>
      </c>
      <c r="G28" s="22">
        <v>2</v>
      </c>
      <c r="H28" s="22">
        <v>16</v>
      </c>
      <c r="I28" s="22">
        <v>1</v>
      </c>
      <c r="K28" s="22">
        <v>3</v>
      </c>
      <c r="L28" s="22">
        <v>2</v>
      </c>
      <c r="M28" s="141" t="s">
        <v>67</v>
      </c>
      <c r="N28" s="22">
        <v>44</v>
      </c>
    </row>
    <row r="29" spans="1:14">
      <c r="A29" s="64" t="s">
        <v>101</v>
      </c>
      <c r="B29" s="64">
        <v>169</v>
      </c>
      <c r="C29" s="64">
        <v>122</v>
      </c>
      <c r="D29" s="64">
        <v>4</v>
      </c>
      <c r="E29" s="64">
        <v>0</v>
      </c>
      <c r="F29" s="64">
        <v>2</v>
      </c>
      <c r="G29" s="64">
        <v>5</v>
      </c>
      <c r="H29" s="64">
        <v>19</v>
      </c>
      <c r="I29" s="64">
        <v>1</v>
      </c>
      <c r="J29" s="64">
        <v>8</v>
      </c>
      <c r="K29" s="64">
        <v>3</v>
      </c>
      <c r="L29" s="64">
        <v>3</v>
      </c>
      <c r="M29" s="64">
        <v>5</v>
      </c>
      <c r="N29" s="64">
        <v>341</v>
      </c>
    </row>
    <row r="30" spans="1:14" ht="6.6" customHeight="1"/>
    <row r="31" spans="1:14">
      <c r="A31" s="64" t="s">
        <v>4</v>
      </c>
      <c r="B31" s="64">
        <v>307</v>
      </c>
      <c r="C31" s="64">
        <v>152</v>
      </c>
      <c r="D31" s="64">
        <v>16</v>
      </c>
      <c r="E31" s="64">
        <v>4</v>
      </c>
      <c r="F31" s="64">
        <v>3</v>
      </c>
      <c r="G31" s="64">
        <v>9</v>
      </c>
      <c r="H31" s="64">
        <v>47</v>
      </c>
      <c r="I31" s="64">
        <v>9</v>
      </c>
      <c r="J31" s="64">
        <v>14</v>
      </c>
      <c r="K31" s="64">
        <v>4</v>
      </c>
      <c r="L31" s="64">
        <v>4</v>
      </c>
      <c r="M31" s="64">
        <v>10</v>
      </c>
      <c r="N31" s="64">
        <v>579</v>
      </c>
    </row>
    <row r="32" spans="1:14">
      <c r="A32" s="63" t="s">
        <v>158</v>
      </c>
      <c r="B32" s="65">
        <v>4.4217687074829932</v>
      </c>
      <c r="C32" s="65">
        <v>19.685039370078741</v>
      </c>
      <c r="D32" s="65">
        <v>-54.285714285714285</v>
      </c>
      <c r="E32" s="65">
        <v>0</v>
      </c>
      <c r="F32" s="65">
        <v>0</v>
      </c>
      <c r="G32" s="65">
        <v>80</v>
      </c>
      <c r="H32" s="65">
        <v>20.512820512820511</v>
      </c>
      <c r="I32" s="65">
        <v>0</v>
      </c>
      <c r="J32" s="65">
        <v>16.666666666666664</v>
      </c>
      <c r="K32" s="65">
        <v>0</v>
      </c>
      <c r="L32" s="65">
        <v>100</v>
      </c>
      <c r="M32" s="65">
        <v>-9.0909090909090917</v>
      </c>
      <c r="N32" s="65">
        <v>6.238532110091743</v>
      </c>
    </row>
    <row r="33" spans="1:14">
      <c r="A33" s="76"/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</row>
    <row r="35" spans="1:14" ht="15">
      <c r="A35" s="22" t="s">
        <v>159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TOSHIBA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</dc:creator>
  <cp:keywords/>
  <dc:description/>
  <cp:lastModifiedBy>fabio iacobini</cp:lastModifiedBy>
  <cp:revision/>
  <dcterms:created xsi:type="dcterms:W3CDTF">2011-09-19T16:04:39Z</dcterms:created>
  <dcterms:modified xsi:type="dcterms:W3CDTF">2021-04-28T08:26:51Z</dcterms:modified>
  <cp:category/>
  <cp:contentStatus/>
</cp:coreProperties>
</file>